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wymiana\2022\18_sterylizacja\"/>
    </mc:Choice>
  </mc:AlternateContent>
  <xr:revisionPtr revIDLastSave="0" documentId="13_ncr:1_{09386EF3-6CE6-4AF2-B2A5-DD88D9F568E9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Formularz " sheetId="1" r:id="rId1"/>
    <sheet name="Szacunkowa wartość" sheetId="2" r:id="rId2"/>
  </sheets>
  <definedNames>
    <definedName name="_xlnm.Print_Area" localSheetId="0">'Formularz '!$A$1:$M$110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60" i="1" l="1"/>
  <c r="B17" i="2"/>
  <c r="J102" i="1" l="1"/>
  <c r="J101" i="1"/>
  <c r="L101" i="1" s="1"/>
  <c r="J100" i="1"/>
  <c r="L100" i="1" s="1"/>
  <c r="J99" i="1"/>
  <c r="L99" i="1" s="1"/>
  <c r="M99" i="1" s="1"/>
  <c r="L55" i="1"/>
  <c r="M55" i="1" s="1"/>
  <c r="J78" i="1" l="1"/>
  <c r="B13" i="2" s="1"/>
  <c r="M101" i="1"/>
  <c r="L102" i="1"/>
  <c r="M102" i="1" s="1"/>
  <c r="M100" i="1"/>
  <c r="J94" i="1"/>
  <c r="B16" i="2" s="1"/>
  <c r="L93" i="1"/>
  <c r="M93" i="1" s="1"/>
  <c r="L75" i="1"/>
  <c r="M75" i="1" s="1"/>
  <c r="L76" i="1"/>
  <c r="M76" i="1" s="1"/>
  <c r="L77" i="1"/>
  <c r="M77" i="1" s="1"/>
  <c r="L59" i="1"/>
  <c r="M59" i="1" s="1"/>
  <c r="L35" i="1"/>
  <c r="M35" i="1" s="1"/>
  <c r="L57" i="1"/>
  <c r="L87" i="1"/>
  <c r="M87" i="1" s="1"/>
  <c r="J83" i="1"/>
  <c r="B14" i="2" s="1"/>
  <c r="L69" i="1"/>
  <c r="L53" i="1"/>
  <c r="M53" i="1" s="1"/>
  <c r="L52" i="1"/>
  <c r="M52" i="1" s="1"/>
  <c r="L49" i="1"/>
  <c r="M49" i="1" s="1"/>
  <c r="L42" i="1"/>
  <c r="M42" i="1" s="1"/>
  <c r="J31" i="1"/>
  <c r="B8" i="2" s="1"/>
  <c r="J17" i="1"/>
  <c r="B6" i="2" s="1"/>
  <c r="J12" i="1"/>
  <c r="B5" i="2" s="1"/>
  <c r="B11" i="2" l="1"/>
  <c r="M78" i="1"/>
  <c r="J36" i="1"/>
  <c r="B9" i="2" s="1"/>
  <c r="J25" i="1"/>
  <c r="B7" i="2" s="1"/>
  <c r="J71" i="1"/>
  <c r="B12" i="2" s="1"/>
  <c r="C17" i="2"/>
  <c r="M94" i="1"/>
  <c r="C16" i="2" s="1"/>
  <c r="L48" i="1"/>
  <c r="M48" i="1" s="1"/>
  <c r="M60" i="1" s="1"/>
  <c r="C13" i="2"/>
  <c r="J110" i="1"/>
  <c r="B18" i="2" s="1"/>
  <c r="L56" i="1"/>
  <c r="M56" i="1" s="1"/>
  <c r="M57" i="1"/>
  <c r="L58" i="1"/>
  <c r="M58" i="1" s="1"/>
  <c r="J43" i="1"/>
  <c r="B10" i="2" s="1"/>
  <c r="L107" i="1"/>
  <c r="M107" i="1" s="1"/>
  <c r="L108" i="1"/>
  <c r="M108" i="1" s="1"/>
  <c r="L109" i="1"/>
  <c r="M109" i="1" s="1"/>
  <c r="L10" i="1"/>
  <c r="M10" i="1" s="1"/>
  <c r="L54" i="1"/>
  <c r="M54" i="1" s="1"/>
  <c r="L24" i="1"/>
  <c r="M24" i="1" s="1"/>
  <c r="M69" i="1"/>
  <c r="L11" i="1"/>
  <c r="M11" i="1" s="1"/>
  <c r="L70" i="1"/>
  <c r="M70" i="1" s="1"/>
  <c r="L41" i="1"/>
  <c r="M41" i="1" s="1"/>
  <c r="M43" i="1" s="1"/>
  <c r="C10" i="2" s="1"/>
  <c r="L16" i="1"/>
  <c r="M16" i="1" s="1"/>
  <c r="M17" i="1" s="1"/>
  <c r="C6" i="2" s="1"/>
  <c r="L82" i="1"/>
  <c r="M82" i="1" s="1"/>
  <c r="L3" i="1"/>
  <c r="M3" i="1" s="1"/>
  <c r="L30" i="1"/>
  <c r="M30" i="1" s="1"/>
  <c r="M31" i="1" s="1"/>
  <c r="C8" i="2" s="1"/>
  <c r="L67" i="1"/>
  <c r="M67" i="1" s="1"/>
  <c r="J88" i="1"/>
  <c r="B15" i="2" s="1"/>
  <c r="L68" i="1"/>
  <c r="M68" i="1" s="1"/>
  <c r="L23" i="1"/>
  <c r="M23" i="1" s="1"/>
  <c r="L50" i="1"/>
  <c r="M50" i="1" s="1"/>
  <c r="L51" i="1"/>
  <c r="M51" i="1" s="1"/>
  <c r="J4" i="1"/>
  <c r="B4" i="2" s="1"/>
  <c r="B19" i="2" l="1"/>
  <c r="M25" i="1"/>
  <c r="C11" i="2"/>
  <c r="M71" i="1"/>
  <c r="M12" i="1"/>
  <c r="M110" i="1"/>
  <c r="C18" i="2" s="1"/>
  <c r="C5" i="2"/>
  <c r="M36" i="1"/>
  <c r="C9" i="2" s="1"/>
  <c r="M83" i="1"/>
  <c r="C14" i="2" s="1"/>
  <c r="M4" i="1"/>
  <c r="C4" i="2" s="1"/>
  <c r="C12" i="2"/>
  <c r="M88" i="1"/>
  <c r="C15" i="2" s="1"/>
  <c r="C7" i="2"/>
  <c r="C19" i="2" l="1"/>
</calcChain>
</file>

<file path=xl/sharedStrings.xml><?xml version="1.0" encoding="utf-8"?>
<sst xmlns="http://schemas.openxmlformats.org/spreadsheetml/2006/main" count="352" uniqueCount="102">
  <si>
    <t>Pakiet nr 1 Testy kontroli zgrzewu</t>
  </si>
  <si>
    <t>Lp.</t>
  </si>
  <si>
    <t>OPIS PRZEDMIOTU ZAMÓWIENIA
Nazwa produktu</t>
  </si>
  <si>
    <t>Szacunkowa liczba/ 12 m-cy</t>
  </si>
  <si>
    <t>Jednostlka miary</t>
  </si>
  <si>
    <t>Cena jednostkowa netto</t>
  </si>
  <si>
    <t>Wartość netto PLN</t>
  </si>
  <si>
    <t>Stawka VAT</t>
  </si>
  <si>
    <t>Wartość VAT</t>
  </si>
  <si>
    <t>Wartość brutto</t>
  </si>
  <si>
    <t>a</t>
  </si>
  <si>
    <t>op.</t>
  </si>
  <si>
    <t>b</t>
  </si>
  <si>
    <t xml:space="preserve">Pakiet nr 2 Chemiczny wskaźnik paskowy do kontroli procesu sterylizacji parą wodną </t>
  </si>
  <si>
    <t>op</t>
  </si>
  <si>
    <t>szt.</t>
  </si>
  <si>
    <t xml:space="preserve"> Testy biologiczne do kontroli parą wodną:</t>
  </si>
  <si>
    <t xml:space="preserve"> </t>
  </si>
  <si>
    <t xml:space="preserve">Biologiczny zestaw testowy o szybkim odczycie do pary wodnej, symulujący pakiet porowaty, zawierający wskaźnik biologiczny i kartę ze wskaźnikeim chemicznym do opisu cyklu 134°C 10 min.  
Wskaźnik biologiczny zapewnia ostateczny odczyt wyniku negatywnego po 24 minutach inkubacji.  
Wskaźnik posiada wewnętrzny system kruszenia ampułki nie wymagający użycia zewnętrznego "kruszera" 
Wykrycie przez odczyt automatyczny fluorescencji  w autoczytniku. Nakrętka wskaźnika w kolorze brązowym. 
Na fiolce repozycjonowalna nierwąca się naklejka z miejscem do opisu oraz wskaźnik chemiczny klasy 1. 
Opakowanie zawiera 24 biologiczne zestawy testowe oraz 5 sztuk wskaźników kontrolnych. 
Zgodność wskaźnika znajdującego się w zestawie z normą referencyjną potwierdzona certyfikatem niezależnej jednostki notyfikowanej 
Wskaźnik zgodny z instrukcją obsługi posiadanego przez szpital inkubatora/ do czytnika 3M Attest Auto- reader 490 </t>
  </si>
  <si>
    <t>Plomby papierowe, do zabezpieczania kontenerów sterylizacyjnych ze wskaźnikiem sterylizacji  parą wodną. 
Wymagania:
-papierowe, białe,
-wymiar minimum 80 x 40mm,długości ramienia minimum 6,5 cm
-zaczep/ramię plastyczne i łatwe do założenia, bez możliwości otwarcia bez zerwania, 
-możliwość zastosowania do różnego typu kontenerów, puszek, pojemników z filtrami,
-data ważności oraz wskaźnik ekspozycji na każdej plombie.</t>
  </si>
  <si>
    <t xml:space="preserve">Filtry jednorazowe do pojemników sterylizacyjnych. Wymagania:
- wymiary : 20-25 cm x 20-25 cm ,
- kształt okrągły o średnicy 19- 20 cm (promień 10 cm),
- produkt jednorazowy,
- możliwy do zastosowania jako pojedyncza warstwa,
- widoczna data ważności 
- wymagany wskaźnik sterylizacji parą wodną </t>
  </si>
  <si>
    <t>Papier sterylizacyjny biały i zielony fabrycznie naprzemiennie pakowany 1200x1200mm</t>
  </si>
  <si>
    <t>Torebki włókninowo- foliowe  480 x750 mm</t>
  </si>
  <si>
    <t>zestaw</t>
  </si>
  <si>
    <t>Wanna do dezynfekcji endoskopów o pojemności 10 litrów, z pokrywą, z perforowaną tacką ułatwiającą wyjmowanie narzędzi z wanieniki, z uchwytem na  endoskop, z kranikiem spustowym 
wymiary: 840 x 235 x 155 mm / +- 10 mm</t>
  </si>
  <si>
    <t>Wanna do dezynfekcji  o pojemności 10 litrów, z pokrywą, z perforowaną tacką ułatwiającą wyjmowanie narzędzi z wanienki,
wymiary wewnętrzne: 400x270x160 /+-10 mm
Wymiary sita:325x250x155 /+-10 mm</t>
  </si>
  <si>
    <t xml:space="preserve">System dokumentowania i kontroli sterylizacji przy użyciu metkownicy i dwukrotnie przylepnych etykiet ze wskaźnikiem do pary wodnej z możliwością opatrzenia ich nadrukiem potrzebnych danych posiadanie systemu pozwoli na dokumentowanie procedur aseptycznych przy użyciu etykiet ze sterylnych, użytych do wykonania procedury pakietów
</t>
  </si>
  <si>
    <r>
      <t xml:space="preserve">Producent 
</t>
    </r>
    <r>
      <rPr>
        <sz val="10"/>
        <rFont val="Calibri"/>
        <family val="2"/>
        <charset val="238"/>
        <scheme val="minor"/>
      </rPr>
      <t>(wypełnia Wykonawca)</t>
    </r>
  </si>
  <si>
    <r>
      <t xml:space="preserve">EAN/UDI 
</t>
    </r>
    <r>
      <rPr>
        <sz val="10"/>
        <rFont val="Calibri"/>
        <family val="2"/>
        <charset val="238"/>
        <scheme val="minor"/>
      </rPr>
      <t>(jeśli dotyczy )</t>
    </r>
  </si>
  <si>
    <r>
      <t xml:space="preserve">Nr katalogowy
</t>
    </r>
    <r>
      <rPr>
        <sz val="10"/>
        <rFont val="Calibri"/>
        <family val="2"/>
        <charset val="238"/>
        <scheme val="minor"/>
      </rPr>
      <t>(wypełnia wykonawca</t>
    </r>
    <r>
      <rPr>
        <b/>
        <sz val="10"/>
        <rFont val="Calibri"/>
        <family val="2"/>
        <charset val="238"/>
        <scheme val="minor"/>
      </rPr>
      <t>)</t>
    </r>
  </si>
  <si>
    <r>
      <t>Proponowana wielkość  opakowania   (</t>
    </r>
    <r>
      <rPr>
        <sz val="8"/>
        <rFont val="Calibri"/>
        <family val="2"/>
        <charset val="238"/>
        <scheme val="minor"/>
      </rPr>
      <t>wypełnia Wykonawca</t>
    </r>
    <r>
      <rPr>
        <b/>
        <sz val="8"/>
        <rFont val="Calibri"/>
        <family val="2"/>
        <charset val="238"/>
        <scheme val="minor"/>
      </rPr>
      <t xml:space="preserve">)  </t>
    </r>
  </si>
  <si>
    <t>Pakiet 3 Test do kontroli sterylizatora typu Bowie &amp;Dick</t>
  </si>
  <si>
    <t>Wanna do dezynfekcji  o pojemności 30  litrów, z pokrywą, z perforowaną tacką ułatwiającą wyjmowanie narzędzi z wanienki, , z kranikiem spustowym 
wewnętrzne: 560 x 370 x 223 mm. /+-10 mm
wewnętrzne sita: 550 x 359 x 200 mm /+-10 mm</t>
  </si>
  <si>
    <t>Rękaw papierowo - foliowy płaski, szer. 7,5 cm (1 rolka - 200 mb)</t>
  </si>
  <si>
    <t>Rękaw papierowo - foliowy płaski, szer. 10 cm (1 rolka - 200 mb)</t>
  </si>
  <si>
    <t>Rękaw papierowo - foliowy płaski, szer. 12 cm (1 rolka - 200 mb)</t>
  </si>
  <si>
    <t>Rękaw papierowo - foliowy płaski, szer. 15 cm (1 rolka - 200 mb)</t>
  </si>
  <si>
    <t>Rękaw papierowo - foliowy płaski, szer. 20 cm (1 rolka - 200 mb)</t>
  </si>
  <si>
    <t>Rękaw papierowo - foliowy płaski, szer. 25 cm (1 rolka - 200 mb)</t>
  </si>
  <si>
    <t>Rękaw papierowo - foliowy płaski, szer. 30 cm (1 rolka - 200 mb)</t>
  </si>
  <si>
    <t>Rękaw papierowo - foliowy płaski, szer. 40 -42 cm (1 rolka - 200 mb)</t>
  </si>
  <si>
    <t>Rękaw papierowo - foliowy z fałdą, szer. 15 cm (1 rolka - 100 mb)</t>
  </si>
  <si>
    <t>Rękaw papierowo - foliowy z fałdą, szer. 20 cm (1 rolka - 100 mb).</t>
  </si>
  <si>
    <t>Rękaw papierowo - foliowy z fałdą, szer. 10 cm (1 rolka - 100 mb )</t>
  </si>
  <si>
    <t xml:space="preserve">Chemiczny wskaźnik paskowy do kontroli procesu sterylizacji parą wodną  zgodny z normą  PN EN ISO 11140-1 ,nietoksyczny  nie zawierający ołowiu  nie barwiący sterylizowanego materiału ,zawierający informację na teście o klasie testu i zgodności z normą .Zamawiający wymaga  min 12 m-ego okresu przydatności do użycia  oraz opisu produktu w języku polskim zawierającym informację o interpretacji wyniku tesu , pewności wskaźnika w utrzymaniu koloru punktu końcowego w trakcie magazynowania wysterylizowanych produków oraz pózniejszej archiwizacji testów , warunków sterylizacji do monitorowania , których test został  dedykowany i sprawdzony , wymagań  co do magazynowania , terminu ważności/przydatności  samego testu do użycia </t>
  </si>
  <si>
    <t xml:space="preserve">Szczotki do czyszczenia diatermii i do narzędzi </t>
  </si>
  <si>
    <t>Test /sprawdzian zgrzewu do codziennej kontroli z folią oraz tuszem/wskaźnikiem testowym do oceny spójności kontrolowanego zgrzewu, gwarantującego przewidzianą normą wytrzymałość zgrzewu, prawidłową pracę zgrzewarki odtwarzający czytelne  wyniki bezpośrednio po kontroli . Wymagane jest dokumentowanie wykonania kontroli  bezpośrednio na arkuszu  testu  dla opakowań  papierowo-foliowych, włókninowo- foliowych i torebek włókninowo-foliowych op. 250 sztuk</t>
  </si>
  <si>
    <t>Szczotki do do czyszczenia wnętrza urządzeń ze stali nierdzewnej (kontenerów, myjni, sterylizatorów).</t>
  </si>
  <si>
    <t xml:space="preserve">Zestaw szczotek do czyszczenia narzędzi rurowych i endoskopów elastycznych wielorazowy, z możliwością sterylizacji w temperaturze minimum 121 stopni, o składzie zawierającym minimum 5 elementów, w tym wymagane następujące:
- z częścią czołową i na końcu elementem zbierającym w postaci np. gąbki lub drugiej szczotki, długości minimum 2 metry, jedna o średnicy 2,8- 3,7 mm, 
- szczotka krótka, do czyszczenia zaworów, przy sprzęcie endoskopowym, </t>
  </si>
  <si>
    <t>Wkładki wysysające do kontenerów. 
Wymagania:
-wymiary minimum 25-30 cm x  45-50 cm, 
-wkładka papierowa  z materiału chłonnego, lekkiego, absorbującego wilgoć,
op. 500 szt</t>
  </si>
  <si>
    <r>
      <t>Taśma wskaźnikowa bez  indykatora pary wodnej szerkośc od 18 do 20 mm,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1 rolka - 50 mb</t>
    </r>
  </si>
  <si>
    <t>Rękaw włókninowo-foliowy w rolce, płaski , szerokość 
min.420 – 450 mm, 1 rolka -  100 mb</t>
  </si>
  <si>
    <t>x</t>
  </si>
  <si>
    <t>etykiety  
wymagania:
- etykiety ze sprawdzianem sterylizacji parą wodną, 
- etykiety dwukrotnie/ podwójnie przylepne, które po naklejeniu na pakiet, po jego sterylizacji i użyciu można odkleić i ponownie przykleić jako dowód użycia pakietu sterylnego w dokumentacji pacjenta,
- treść etykiety z nadrukiem po procesie sterylizacji w 134 st./do 30 minut i 121 st./ do 20 minut będzie czytelna,
- etykiety z możliwością łatwego przyklejania na folii i papierze,
- każda rolka z datą ważności 
- etykiety muszą być kompatybilne z metkownicą Blitz T 222 opakowanie zawiera 12 rolek ( 1 rolka = 750 etykiet) + wałek z tuszem</t>
  </si>
  <si>
    <t>*zamwiający dopuszcza inny rodzaj konwekcjonowania niż wskazany w OPZ, z jednoczesnym przeliczeniem żądanej ilości opakowań.</t>
  </si>
  <si>
    <t>Kosz druciany (nierdzewny), odporny na uszkodzenia mechaniczne, gładko wykończony, co umożliwia pakietowanie głkadkich materiałów. Wymiar : dł. 58cm x szer. 28cm x wys. 13 cm /+ -1 cm</t>
  </si>
  <si>
    <r>
      <t xml:space="preserve">Testy do kontroli działania czyszczącego w automatach myjąco- dezynfekujących (myjka automatyczna) dla endoskopów giętkich/elastycznych dla pracowni endoskopii 
Wymagania:
-urządzenie możliwe do zastosowania w posiadanej przez zamawiającego myjce- kompatybilny do myjni automat. CYW 100 N (końcówka lub łączki pasujące do podłączenia)
-urządzenie testowe w postaci próbnika/ symulatora endoskopu z możliwością umieszczenia w nim paska testowego,
-zestaw dający mozliwośc sprawdzenia skuteczności mycia i drożności kanałów zgodny z wymaganą dla  testów normą, 
-odczyt testu możliwy bezpośrednio po procesie, na podstawie obrazu wzorcowego dołączonego do systemu,
-próbnik musi posiadać określoną krotność użycia oraz gwarancje producenta na określoną krotność użyć w przedziale czasowym,
-wymagany opis w języku polskim,
</t>
    </r>
    <r>
      <rPr>
        <sz val="9"/>
        <color rgb="FFFF0000"/>
        <rFont val="Calibri"/>
        <family val="2"/>
        <charset val="238"/>
        <scheme val="minor"/>
      </rPr>
      <t xml:space="preserve">- minimum 12 miesiecy
-zamawiający zastrzega sobie prawo do wycofania się z podpisania umowy w przypadku negatywnej opinii użytkowej po prezentacji zestawu,  </t>
    </r>
  </si>
  <si>
    <t>*zamwiający dopuszcza inny rodzaj konwekcjonowania niż wskazany w OPZ, z jednoczesnym przeliczeniem żądanej ilości.</t>
  </si>
  <si>
    <t xml:space="preserve">Testy do kontroli skuteczności dezynfekcji w myjni ultradźwiękowej 
Wymagania:
-forma testu arkusz /blaszka (jeżeli wymagana rama lub nośnik należy ją wliczyć do ceny oferty) określona krotność użycia,
- wymagana etykieta / metryka umożliwiająca oznakowanie testu danymi oraz uchwyt/ przyrząd testowy (jeżeli jest wskazany) do mocowania testów 
- normy PN EN ISO 15883  konieczne dla testów do kontroli skuteczności dezynfekcji myjni ultradźwiękowej </t>
  </si>
  <si>
    <t>Jednorazowe czyściki miękkie do uzupełnia posiadanego dozownika . 
Czyściki do czyszczewnia narzedzi i przyrządów rurowych o przekroju: 
3 mm, 6 mm, 9 mm, 12 mm, 15 mm. 
op. - 10 mb</t>
  </si>
  <si>
    <t>Test do kontroli sterylizatora typu Bowie &amp;Dick, klasa 2,  
zgodny z normą obowiązującą dla tego typu testu, kontrolujący penetrację pary oraz usuwanie powietrza, symulacja ładunku porowatego i rurowego, w postaci jednorazowego pakietu papierowego ze wskaźnikiem zewnętrznym i arkuszem wewnątrz do udokumentowania danych procesu, umożliwiający wyjęcie i  otwarcie bezpośrednio po zakończeniu procesu</t>
  </si>
  <si>
    <t>Nr pakietu</t>
  </si>
  <si>
    <t>Szacowana wartość brutto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</si>
  <si>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</si>
  <si>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</si>
  <si>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</si>
  <si>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</si>
  <si>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</si>
  <si>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</si>
  <si>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</si>
  <si>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</si>
  <si>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</si>
  <si>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</si>
  <si>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</si>
  <si>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</si>
  <si>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</si>
  <si>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suma</t>
  </si>
  <si>
    <t>Fiolkowy wskaźnik biologiczny  o szybkim odczycie do pary wodnej w procesie 121°C 15 min. Wykrycie aktywności metabolicznej spor/wynik pozytywny po ok 30-60 min. inkubacji. 
Ostateczny odczyt wyniku negatywnego/zabicie bakterii po 3 godzinach inkubacji. 
Wynik inkubacji widoczny na wyświetlaczy LCD za pomocą znaku "+" lub "-" oraz sygnału dźwiękowego w przypadku pozytywnego wyniku. Zmiana koloru pożywki w przypadku nieprawidłowego wyniku łatwa w interpretacji z fioletowego na żółty. 
Nakrętka wskaźnika w kolorze brązowym. Na fiolce repozycjonowalna nierwąca się naklejka ze wskaźnikiem chemicznym i miejscem do opisu. Zgodność z normą referencyjną potwierdzona certyfikatem niezależnej jednostki notyfikowa.
Wskaźnik zgodny z instrukcją obsługi posiadanego przez zamawiajacego inkubatora.
op. 50 szt.</t>
  </si>
  <si>
    <t>Pakiet 14</t>
  </si>
  <si>
    <t>Pakiet 15</t>
  </si>
  <si>
    <t>Test klasa/typ 6: wyraźny i jednoznaczny odczyt po procesach w zakresach: 134/7 - 121/20 . ,
 1 op. 250 szt.</t>
  </si>
  <si>
    <t xml:space="preserve"> test klasa/typ 5 z substancją wskaźnikową przesuwalną uwalnianą z pojemnika/kapsułki podczas procesu , 1 op. 250 szt.</t>
  </si>
  <si>
    <t>Szacowana wartość netto</t>
  </si>
  <si>
    <r>
      <t xml:space="preserve">Wymagania dotyczące opakowań papierowo- foliowych jednorazowego użytku: 
</t>
    </r>
    <r>
      <rPr>
        <sz val="8"/>
        <color rgb="FF000000"/>
        <rFont val="Calibri"/>
        <family val="2"/>
        <charset val="238"/>
        <scheme val="minor"/>
      </rPr>
      <t xml:space="preserve">-zapewniające po sterylizacji system bariery sterylnej, 
-konstrukcja i wykonanie zgodne z obowiązującymi normami oraz oprócz tego: nietoksyczne, muszą być dostosowane do różnych rodzajów sterylizacji, nie mogą oddziaływać na opakowane materiały, 
-systemy drukowania i etykietowania nie mogą wpływać na materiał sterylizowany,
-minimum 5 warstw folii nie licząc warstw kleju, 
-gramatura papieru minimum 60-70g/m2,
-wskaźniki sterylizacji parą wodną powinny znajdować się poza obszarem wypełnienia,
-powierzchnia wskaźnika procesu sterylizacji (wg wymogów obowiązującej normy),
-termozgrzew wielokanałowy, minimum trzyrowkowy,
-na rękawie wymagane : informacja o kierunku otwierania rękawa, nr LOT, nazwa producenta, napisy w języku polskim, rozmiar rękawa, data ważności, 
-wszystkie informacje poza obszarem wypełnienia opakowania,
-wydane przez producenta folii (a nie dystrybutora) oświadczenie o zgodności z normami i charakterystyka folii w celu potwierdzenia i oceny parametrów wytrzymałościowych i zgodności innych cech (przezroczystość, grubość, zgrzewalność w temperaturze 150-190 C, wytrzymałość na rozdarcie w obu kierunkach, elastyczność,..),
-wymagana opinia Jednostki Notyfikowanej potwierdzająca spełnienie normy,
-powinny posiadać określony przez producenta na piśmie : okres przydatności ich użycia i czas dopuszczalnego przechowywania materiału umożliwiający utrzymanie jego sterylności wraz z warunkami ich przechowywania, 
-brak rozwarstwiania, zmian koloru, substancji toksycznych, otworów,
-wymagana zgrzewalność folii do papieru,
- wskaźniki i nadruki na opakowaniu papierowo-foliowym: klarowność i łatwość interpretacji po zmianie koloru,
-zmiana wskaźników pod wpływem działania pary wodnej w warunkach:  </t>
    </r>
    <r>
      <rPr>
        <sz val="8"/>
        <color theme="1"/>
        <rFont val="Calibri"/>
        <family val="2"/>
        <charset val="238"/>
        <scheme val="minor"/>
      </rPr>
      <t xml:space="preserve"> 134/5,3 minu</t>
    </r>
    <r>
      <rPr>
        <sz val="8"/>
        <color rgb="FF000000"/>
        <rFont val="Calibri"/>
        <family val="2"/>
        <charset val="238"/>
        <scheme val="minor"/>
      </rPr>
      <t xml:space="preserve">t  oraz 121/15 minut,
- na każdej rolce rękawa umieszczona data ważności w sposób zapewniający jej dostępność także po rozpakowaniu rolki podczas użytkowania.
-kompletna charakterystyka wydana przez producenta w celu potwierdzenia i oceny parametrów wytrzymałościowych i zgodności z normą (zawartość chlorków, siarczanów),  </t>
    </r>
  </si>
  <si>
    <t xml:space="preserve"> Pakiet 4 Testy biologiczne do kontroli parą wodną</t>
  </si>
  <si>
    <t xml:space="preserve">Pakiet 5 Plomby papierowe, do zabezpieczania kontenerów sterylizacyjnych </t>
  </si>
  <si>
    <t>Pakiet 6 System dokumentowania i kontroli sterylizacji</t>
  </si>
  <si>
    <t>Pakiet 7 Wkładki i filtry do kontenerów/ pojemników</t>
  </si>
  <si>
    <t>Pakiet 8 Papier, Rękaw papierowo-foliowy w rolce, płaskie, z fałdą</t>
  </si>
  <si>
    <t>Pakiet 10 Taśma, Torebki, Rękaw</t>
  </si>
  <si>
    <t>Pakiet 11 Koszyk druciany</t>
  </si>
  <si>
    <t>Pakiet 12 Testy do kontroli działania czyszczącego w automatach myjąco- dezynfekujących</t>
  </si>
  <si>
    <t xml:space="preserve">Pakiet 13 Testy do kontroli skuteczności dezynfekcji w myjni ultradźwiękowej </t>
  </si>
  <si>
    <t>Pakiet 14 Akcesoria do dekontaminacji</t>
  </si>
  <si>
    <t>Pakiet 15 Wanienki do dezynfekcji</t>
  </si>
  <si>
    <t xml:space="preserve">* zamawiający dopuszcza inny rodzaj etykiet o parametrach wskazanym opisie z wyłączneiem (etykiety muszą być kompatybilne z metkownicą BLITZ T222)  z jednoczesnym nieodpłatnym użyczeniem na czas trwania umowy 2 sztuk metkownic </t>
  </si>
  <si>
    <t>Pakiet 9 Rękaw z polyolefinu i foli</t>
  </si>
  <si>
    <t>Szacunkowe zestawienie wartości postępowania z podziałem na pakiety</t>
  </si>
  <si>
    <r>
      <t xml:space="preserve">Rękaw z polyolefinu i folii bez fałdy szerokość 420 mm , </t>
    </r>
    <r>
      <rPr>
        <sz val="9"/>
        <rFont val="Calibri"/>
        <family val="2"/>
        <charset val="238"/>
        <scheme val="minor"/>
      </rPr>
      <t xml:space="preserve">gramatura 90- 95 g/m²,  1 rolka -  70 mb
</t>
    </r>
  </si>
  <si>
    <r>
      <t>Rękaw z polyolefinu i folii bez fałdy szerokość 470 -480 mm ,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 gramatura 90- 95 g/m²,   1 rolka -  70 mb</t>
    </r>
  </si>
  <si>
    <t>Rękaw z polyolefinu i folii bez fałdy szerokość 520 mm ,  gramatura 90- 95 g/m², 1 rolka -  70 mb</t>
  </si>
  <si>
    <t>Rękaw z polyolefinu i folii bez fałdy szerokość 580 mm ,  gramatura 90- 95 g/m²  1 rolka -  70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</si>
</sst>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\-??\ _z_ł_-;_-@_-"/>
  </numFmts>
  <fonts count="18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sz val="8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8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9" fontId="2" fillId="0" borderId="0" xfId="0" applyNumberFormat="1" applyFont="1" applyAlignment="1">
      <alignment horizontal="center" vertical="center"/>
    </xf>
    <xf numFmtId="9" fontId="2" fillId="0" borderId="0" xfId="1" applyNumberFormat="1" applyFont="1" applyBorder="1" applyAlignment="1" applyProtection="1">
      <alignment horizontal="center" vertical="center"/>
    </xf>
    <xf numFmtId="9" fontId="2" fillId="0" borderId="4" xfId="1" applyNumberFormat="1" applyFont="1" applyBorder="1" applyAlignment="1" applyProtection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9" fontId="2" fillId="4" borderId="2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0" xfId="1" applyFont="1" applyBorder="1" applyAlignment="1" applyProtection="1">
      <alignment vertical="center"/>
    </xf>
    <xf numFmtId="164" fontId="2" fillId="0" borderId="4" xfId="1" applyFont="1" applyBorder="1" applyAlignment="1" applyProtection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4" borderId="2" xfId="0" applyNumberFormat="1" applyFont="1" applyFill="1" applyBorder="1" applyAlignment="1">
      <alignment vertical="center"/>
    </xf>
    <xf numFmtId="0" fontId="2" fillId="7" borderId="2" xfId="0" applyFont="1" applyFill="1" applyBorder="1" applyAlignment="1">
      <alignment horizontal="center" vertical="center"/>
    </xf>
    <xf numFmtId="4" fontId="2" fillId="7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wrapText="1"/>
    </xf>
    <xf numFmtId="164" fontId="15" fillId="0" borderId="4" xfId="1" applyFont="1" applyBorder="1" applyAlignment="1" applyProtection="1">
      <alignment horizontal="center" vertical="center"/>
    </xf>
    <xf numFmtId="9" fontId="15" fillId="0" borderId="4" xfId="1" applyNumberFormat="1" applyFont="1" applyBorder="1" applyAlignment="1" applyProtection="1">
      <alignment horizontal="center" vertical="center"/>
    </xf>
    <xf numFmtId="164" fontId="15" fillId="0" borderId="2" xfId="1" applyFont="1" applyBorder="1" applyAlignment="1" applyProtection="1">
      <alignment vertical="center"/>
    </xf>
    <xf numFmtId="9" fontId="15" fillId="0" borderId="2" xfId="1" applyNumberFormat="1" applyFont="1" applyBorder="1" applyAlignment="1" applyProtection="1">
      <alignment horizontal="center" vertical="center"/>
    </xf>
    <xf numFmtId="164" fontId="15" fillId="0" borderId="2" xfId="1" applyFont="1" applyBorder="1" applyAlignment="1" applyProtection="1">
      <alignment horizontal="center" vertical="center"/>
    </xf>
    <xf numFmtId="164" fontId="15" fillId="0" borderId="4" xfId="1" applyFont="1" applyBorder="1" applyAlignment="1" applyProtection="1">
      <alignment vertical="center"/>
    </xf>
    <xf numFmtId="0" fontId="16" fillId="6" borderId="2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horizontal="center" vertical="center"/>
    </xf>
    <xf numFmtId="4" fontId="2" fillId="8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Border="1" applyAlignment="1">
      <alignment vertical="center"/>
    </xf>
    <xf numFmtId="4" fontId="2" fillId="8" borderId="2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0"/>
  <sheetViews>
    <sheetView tabSelected="1" view="pageBreakPreview" zoomScale="112" zoomScaleNormal="100" zoomScaleSheetLayoutView="112" workbookViewId="0">
      <selection activeCell="E5" sqref="E5"/>
    </sheetView>
  </sheetViews>
  <sheetFormatPr defaultColWidth="8.7109375" defaultRowHeight="15" x14ac:dyDescent="0.25"/>
  <cols>
    <col min="1" max="1" width="8.7109375" style="1"/>
    <col min="2" max="2" width="73.7109375" style="1" customWidth="1"/>
    <col min="3" max="3" width="17" style="1" customWidth="1"/>
    <col min="4" max="4" width="12.28515625" style="2" customWidth="1"/>
    <col min="5" max="5" width="11.5703125" style="1" customWidth="1"/>
    <col min="6" max="6" width="9.7109375" style="3" customWidth="1"/>
    <col min="7" max="7" width="9.140625" style="4" customWidth="1"/>
    <col min="8" max="8" width="12.5703125" style="1" customWidth="1"/>
    <col min="9" max="9" width="8.7109375" style="48"/>
    <col min="10" max="10" width="13.42578125" style="50" customWidth="1"/>
    <col min="11" max="11" width="7.140625" style="41" customWidth="1"/>
    <col min="12" max="12" width="14.140625" style="50" customWidth="1"/>
    <col min="13" max="13" width="13.5703125" style="50" customWidth="1"/>
    <col min="14" max="14" width="10.7109375" style="1" customWidth="1"/>
    <col min="15" max="16384" width="8.7109375" style="1"/>
  </cols>
  <sheetData>
    <row r="1" spans="1:13" x14ac:dyDescent="0.25">
      <c r="B1" s="37" t="s">
        <v>0</v>
      </c>
    </row>
    <row r="2" spans="1:13" ht="56.25" x14ac:dyDescent="0.25">
      <c r="A2" s="5" t="s">
        <v>1</v>
      </c>
      <c r="B2" s="5" t="s">
        <v>2</v>
      </c>
      <c r="C2" s="6" t="s">
        <v>27</v>
      </c>
      <c r="D2" s="6" t="s">
        <v>28</v>
      </c>
      <c r="E2" s="6" t="s">
        <v>29</v>
      </c>
      <c r="F2" s="7" t="s">
        <v>3</v>
      </c>
      <c r="G2" s="6" t="s">
        <v>4</v>
      </c>
      <c r="H2" s="8" t="s">
        <v>30</v>
      </c>
      <c r="I2" s="46" t="s">
        <v>5</v>
      </c>
      <c r="J2" s="6" t="s">
        <v>6</v>
      </c>
      <c r="K2" s="9" t="s">
        <v>7</v>
      </c>
      <c r="L2" s="6" t="s">
        <v>8</v>
      </c>
      <c r="M2" s="6" t="s">
        <v>9</v>
      </c>
    </row>
    <row r="3" spans="1:13" ht="72" x14ac:dyDescent="0.25">
      <c r="A3" s="10">
        <v>1</v>
      </c>
      <c r="B3" s="11" t="s">
        <v>46</v>
      </c>
      <c r="C3" s="12"/>
      <c r="D3" s="13"/>
      <c r="E3" s="12"/>
      <c r="F3" s="14">
        <v>5</v>
      </c>
      <c r="G3" s="10" t="s">
        <v>11</v>
      </c>
      <c r="H3" s="12"/>
      <c r="I3" s="47"/>
      <c r="J3" s="51"/>
      <c r="K3" s="35">
        <v>0.23</v>
      </c>
      <c r="L3" s="51">
        <f>J3*K3</f>
        <v>0</v>
      </c>
      <c r="M3" s="51">
        <f>J3+L3</f>
        <v>0</v>
      </c>
    </row>
    <row r="4" spans="1:13" x14ac:dyDescent="0.25">
      <c r="J4" s="62">
        <f>SUM(J3:J3)</f>
        <v>0</v>
      </c>
      <c r="K4" s="63"/>
      <c r="L4" s="62"/>
      <c r="M4" s="62">
        <f>SUM(M3:M3)</f>
        <v>0</v>
      </c>
    </row>
    <row r="5" spans="1:13" ht="11.25" customHeight="1" x14ac:dyDescent="0.25">
      <c r="B5" s="72" t="s">
        <v>54</v>
      </c>
      <c r="C5" s="72"/>
    </row>
    <row r="7" spans="1:13" x14ac:dyDescent="0.25">
      <c r="B7" s="37" t="s">
        <v>13</v>
      </c>
    </row>
    <row r="8" spans="1:13" ht="56.25" x14ac:dyDescent="0.25">
      <c r="A8" s="5" t="s">
        <v>1</v>
      </c>
      <c r="B8" s="5" t="s">
        <v>2</v>
      </c>
      <c r="C8" s="6" t="s">
        <v>27</v>
      </c>
      <c r="D8" s="6" t="s">
        <v>28</v>
      </c>
      <c r="E8" s="6" t="s">
        <v>29</v>
      </c>
      <c r="F8" s="7" t="s">
        <v>3</v>
      </c>
      <c r="G8" s="6" t="s">
        <v>4</v>
      </c>
      <c r="H8" s="8" t="s">
        <v>30</v>
      </c>
      <c r="I8" s="46" t="s">
        <v>5</v>
      </c>
      <c r="J8" s="6" t="s">
        <v>6</v>
      </c>
      <c r="K8" s="9" t="s">
        <v>7</v>
      </c>
      <c r="L8" s="6" t="s">
        <v>8</v>
      </c>
      <c r="M8" s="6" t="s">
        <v>9</v>
      </c>
    </row>
    <row r="9" spans="1:13" ht="108" x14ac:dyDescent="0.25">
      <c r="A9" s="10">
        <v>1</v>
      </c>
      <c r="B9" s="11" t="s">
        <v>44</v>
      </c>
      <c r="C9" s="10" t="s">
        <v>52</v>
      </c>
      <c r="D9" s="10" t="s">
        <v>52</v>
      </c>
      <c r="E9" s="10" t="s">
        <v>52</v>
      </c>
      <c r="F9" s="10" t="s">
        <v>52</v>
      </c>
      <c r="G9" s="10" t="s">
        <v>52</v>
      </c>
      <c r="H9" s="10" t="s">
        <v>52</v>
      </c>
      <c r="I9" s="47" t="s">
        <v>52</v>
      </c>
      <c r="J9" s="10" t="s">
        <v>52</v>
      </c>
      <c r="K9" s="10" t="s">
        <v>52</v>
      </c>
      <c r="L9" s="10" t="s">
        <v>52</v>
      </c>
      <c r="M9" s="10" t="s">
        <v>52</v>
      </c>
    </row>
    <row r="10" spans="1:13" ht="30.75" customHeight="1" x14ac:dyDescent="0.25">
      <c r="A10" s="10" t="s">
        <v>10</v>
      </c>
      <c r="B10" s="66" t="s">
        <v>80</v>
      </c>
      <c r="C10" s="12"/>
      <c r="D10" s="13"/>
      <c r="E10" s="12"/>
      <c r="F10" s="14">
        <v>10</v>
      </c>
      <c r="G10" s="10" t="s">
        <v>14</v>
      </c>
      <c r="H10" s="12"/>
      <c r="I10" s="47"/>
      <c r="J10" s="51"/>
      <c r="K10" s="35">
        <v>0.23</v>
      </c>
      <c r="L10" s="51">
        <f>J10*K10</f>
        <v>0</v>
      </c>
      <c r="M10" s="51">
        <f>J10+L10</f>
        <v>0</v>
      </c>
    </row>
    <row r="11" spans="1:13" ht="24" x14ac:dyDescent="0.25">
      <c r="A11" s="10" t="s">
        <v>12</v>
      </c>
      <c r="B11" s="11" t="s">
        <v>81</v>
      </c>
      <c r="C11" s="12"/>
      <c r="D11" s="13"/>
      <c r="E11" s="12"/>
      <c r="F11" s="14">
        <v>60</v>
      </c>
      <c r="G11" s="10" t="s">
        <v>14</v>
      </c>
      <c r="H11" s="12"/>
      <c r="I11" s="47"/>
      <c r="J11" s="51"/>
      <c r="K11" s="35">
        <v>0.23</v>
      </c>
      <c r="L11" s="51">
        <f>J11*K11</f>
        <v>0</v>
      </c>
      <c r="M11" s="51">
        <f>J11+L11</f>
        <v>0</v>
      </c>
    </row>
    <row r="12" spans="1:13" ht="20.25" customHeight="1" x14ac:dyDescent="0.25">
      <c r="B12" s="73" t="s">
        <v>54</v>
      </c>
      <c r="C12" s="73"/>
      <c r="J12" s="62">
        <f>SUM(J10:J11)</f>
        <v>0</v>
      </c>
      <c r="K12" s="63"/>
      <c r="L12" s="62"/>
      <c r="M12" s="62">
        <f>SUM(M10:M11)</f>
        <v>0</v>
      </c>
    </row>
    <row r="13" spans="1:13" x14ac:dyDescent="0.25">
      <c r="B13" s="38"/>
      <c r="J13" s="52"/>
      <c r="K13" s="42"/>
      <c r="L13" s="52"/>
      <c r="M13" s="52"/>
    </row>
    <row r="14" spans="1:13" x14ac:dyDescent="0.25">
      <c r="B14" s="15" t="s">
        <v>31</v>
      </c>
    </row>
    <row r="15" spans="1:13" ht="56.25" x14ac:dyDescent="0.25">
      <c r="A15" s="5" t="s">
        <v>1</v>
      </c>
      <c r="B15" s="5" t="s">
        <v>2</v>
      </c>
      <c r="C15" s="6" t="s">
        <v>27</v>
      </c>
      <c r="D15" s="6" t="s">
        <v>28</v>
      </c>
      <c r="E15" s="6" t="s">
        <v>29</v>
      </c>
      <c r="F15" s="7" t="s">
        <v>3</v>
      </c>
      <c r="G15" s="6" t="s">
        <v>4</v>
      </c>
      <c r="H15" s="8" t="s">
        <v>30</v>
      </c>
      <c r="I15" s="46" t="s">
        <v>5</v>
      </c>
      <c r="J15" s="6" t="s">
        <v>6</v>
      </c>
      <c r="K15" s="9" t="s">
        <v>7</v>
      </c>
      <c r="L15" s="6" t="s">
        <v>8</v>
      </c>
      <c r="M15" s="6" t="s">
        <v>9</v>
      </c>
    </row>
    <row r="16" spans="1:13" ht="120" customHeight="1" x14ac:dyDescent="0.25">
      <c r="A16" s="10">
        <v>1</v>
      </c>
      <c r="B16" s="16" t="s">
        <v>60</v>
      </c>
      <c r="C16" s="12"/>
      <c r="D16" s="13"/>
      <c r="E16" s="12"/>
      <c r="F16" s="14">
        <v>750</v>
      </c>
      <c r="G16" s="10" t="s">
        <v>15</v>
      </c>
      <c r="H16" s="12"/>
      <c r="I16" s="47"/>
      <c r="J16" s="51"/>
      <c r="K16" s="35">
        <v>0.23</v>
      </c>
      <c r="L16" s="51">
        <f>J16*K16</f>
        <v>0</v>
      </c>
      <c r="M16" s="51">
        <f>J16+L16</f>
        <v>0</v>
      </c>
    </row>
    <row r="17" spans="1:14" x14ac:dyDescent="0.25">
      <c r="B17" s="15"/>
      <c r="J17" s="62">
        <f>SUM(J16)</f>
        <v>0</v>
      </c>
      <c r="K17" s="64"/>
      <c r="L17" s="62"/>
      <c r="M17" s="62">
        <f>SUM(M16)</f>
        <v>0</v>
      </c>
    </row>
    <row r="18" spans="1:14" x14ac:dyDescent="0.25">
      <c r="B18" s="38"/>
    </row>
    <row r="20" spans="1:14" x14ac:dyDescent="0.25">
      <c r="B20" s="37" t="s">
        <v>84</v>
      </c>
    </row>
    <row r="21" spans="1:14" ht="56.25" x14ac:dyDescent="0.25">
      <c r="A21" s="5" t="s">
        <v>1</v>
      </c>
      <c r="B21" s="5" t="s">
        <v>2</v>
      </c>
      <c r="C21" s="6" t="s">
        <v>27</v>
      </c>
      <c r="D21" s="6" t="s">
        <v>28</v>
      </c>
      <c r="E21" s="6" t="s">
        <v>29</v>
      </c>
      <c r="F21" s="7" t="s">
        <v>3</v>
      </c>
      <c r="G21" s="6" t="s">
        <v>4</v>
      </c>
      <c r="H21" s="8" t="s">
        <v>30</v>
      </c>
      <c r="I21" s="46" t="s">
        <v>5</v>
      </c>
      <c r="J21" s="6" t="s">
        <v>6</v>
      </c>
      <c r="K21" s="9" t="s">
        <v>7</v>
      </c>
      <c r="L21" s="6" t="s">
        <v>8</v>
      </c>
      <c r="M21" s="6" t="s">
        <v>9</v>
      </c>
    </row>
    <row r="22" spans="1:14" x14ac:dyDescent="0.25">
      <c r="A22" s="10">
        <v>1</v>
      </c>
      <c r="B22" s="11" t="s">
        <v>16</v>
      </c>
      <c r="C22" s="13"/>
      <c r="D22" s="13"/>
      <c r="E22" s="13"/>
      <c r="F22" s="14"/>
      <c r="G22" s="10"/>
      <c r="H22" s="13"/>
      <c r="I22" s="47"/>
      <c r="J22" s="10"/>
      <c r="K22" s="35"/>
      <c r="L22" s="10"/>
      <c r="M22" s="10"/>
    </row>
    <row r="23" spans="1:14" ht="182.25" customHeight="1" x14ac:dyDescent="0.25">
      <c r="A23" s="10" t="s">
        <v>10</v>
      </c>
      <c r="B23" s="11" t="s">
        <v>18</v>
      </c>
      <c r="C23" s="12"/>
      <c r="D23" s="13"/>
      <c r="E23" s="12"/>
      <c r="F23" s="14">
        <v>125</v>
      </c>
      <c r="G23" s="10" t="s">
        <v>11</v>
      </c>
      <c r="H23" s="12"/>
      <c r="I23" s="47"/>
      <c r="J23" s="51"/>
      <c r="K23" s="35">
        <v>0.23</v>
      </c>
      <c r="L23" s="51">
        <f>J23*K23</f>
        <v>0</v>
      </c>
      <c r="M23" s="51">
        <f>J23+L23</f>
        <v>0</v>
      </c>
      <c r="N23" s="36"/>
    </row>
    <row r="24" spans="1:14" ht="140.25" customHeight="1" x14ac:dyDescent="0.25">
      <c r="A24" s="10" t="s">
        <v>12</v>
      </c>
      <c r="B24" s="11" t="s">
        <v>77</v>
      </c>
      <c r="C24" s="25"/>
      <c r="D24" s="13"/>
      <c r="E24" s="12"/>
      <c r="F24" s="14">
        <v>30</v>
      </c>
      <c r="G24" s="10" t="s">
        <v>11</v>
      </c>
      <c r="H24" s="12"/>
      <c r="I24" s="47"/>
      <c r="J24" s="51"/>
      <c r="K24" s="35">
        <v>0.23</v>
      </c>
      <c r="L24" s="51">
        <f>J24*K24</f>
        <v>0</v>
      </c>
      <c r="M24" s="51">
        <f>J24+L24</f>
        <v>0</v>
      </c>
    </row>
    <row r="25" spans="1:14" x14ac:dyDescent="0.25">
      <c r="J25" s="62">
        <f>SUM(J23:J24)</f>
        <v>0</v>
      </c>
      <c r="K25" s="63"/>
      <c r="L25" s="62"/>
      <c r="M25" s="62">
        <f>SUM(M23:M24)</f>
        <v>0</v>
      </c>
    </row>
    <row r="26" spans="1:14" ht="12.75" customHeight="1" x14ac:dyDescent="0.25">
      <c r="B26" s="72" t="s">
        <v>54</v>
      </c>
      <c r="C26" s="72"/>
      <c r="J26" s="52"/>
      <c r="K26" s="42"/>
      <c r="L26" s="52"/>
      <c r="M26" s="52"/>
    </row>
    <row r="28" spans="1:14" x14ac:dyDescent="0.25">
      <c r="B28" s="17" t="s">
        <v>85</v>
      </c>
    </row>
    <row r="29" spans="1:14" ht="56.25" x14ac:dyDescent="0.25">
      <c r="A29" s="5" t="s">
        <v>1</v>
      </c>
      <c r="B29" s="5" t="s">
        <v>2</v>
      </c>
      <c r="C29" s="6" t="s">
        <v>27</v>
      </c>
      <c r="D29" s="6" t="s">
        <v>28</v>
      </c>
      <c r="E29" s="6" t="s">
        <v>29</v>
      </c>
      <c r="F29" s="7" t="s">
        <v>3</v>
      </c>
      <c r="G29" s="6" t="s">
        <v>4</v>
      </c>
      <c r="H29" s="8" t="s">
        <v>30</v>
      </c>
      <c r="I29" s="46" t="s">
        <v>5</v>
      </c>
      <c r="J29" s="6" t="s">
        <v>6</v>
      </c>
      <c r="K29" s="9" t="s">
        <v>7</v>
      </c>
      <c r="L29" s="6" t="s">
        <v>8</v>
      </c>
      <c r="M29" s="6" t="s">
        <v>9</v>
      </c>
    </row>
    <row r="30" spans="1:14" ht="111" customHeight="1" x14ac:dyDescent="0.25">
      <c r="A30" s="10">
        <v>1</v>
      </c>
      <c r="B30" s="11" t="s">
        <v>19</v>
      </c>
      <c r="C30" s="12"/>
      <c r="D30" s="13"/>
      <c r="E30" s="12"/>
      <c r="F30" s="14">
        <v>500</v>
      </c>
      <c r="G30" s="10" t="s">
        <v>15</v>
      </c>
      <c r="H30" s="12"/>
      <c r="I30" s="47"/>
      <c r="J30" s="51"/>
      <c r="K30" s="35">
        <v>0.23</v>
      </c>
      <c r="L30" s="51">
        <f>J30*K30</f>
        <v>0</v>
      </c>
      <c r="M30" s="51">
        <f>J30+L30</f>
        <v>0</v>
      </c>
    </row>
    <row r="31" spans="1:14" x14ac:dyDescent="0.25">
      <c r="J31" s="62">
        <f>SUM(J30:J30)</f>
        <v>0</v>
      </c>
      <c r="K31" s="63"/>
      <c r="L31" s="62"/>
      <c r="M31" s="62">
        <f>SUM(M30:M30)</f>
        <v>0</v>
      </c>
    </row>
    <row r="32" spans="1:14" x14ac:dyDescent="0.25">
      <c r="B32" s="17" t="s">
        <v>86</v>
      </c>
    </row>
    <row r="33" spans="1:13" ht="56.25" x14ac:dyDescent="0.25">
      <c r="A33" s="5" t="s">
        <v>1</v>
      </c>
      <c r="B33" s="5" t="s">
        <v>2</v>
      </c>
      <c r="C33" s="6" t="s">
        <v>27</v>
      </c>
      <c r="D33" s="6" t="s">
        <v>28</v>
      </c>
      <c r="E33" s="6" t="s">
        <v>29</v>
      </c>
      <c r="F33" s="7" t="s">
        <v>3</v>
      </c>
      <c r="G33" s="6" t="s">
        <v>4</v>
      </c>
      <c r="H33" s="8" t="s">
        <v>30</v>
      </c>
      <c r="I33" s="46" t="s">
        <v>5</v>
      </c>
      <c r="J33" s="6" t="s">
        <v>6</v>
      </c>
      <c r="K33" s="9" t="s">
        <v>7</v>
      </c>
      <c r="L33" s="6" t="s">
        <v>8</v>
      </c>
      <c r="M33" s="6" t="s">
        <v>9</v>
      </c>
    </row>
    <row r="34" spans="1:13" ht="55.5" customHeight="1" x14ac:dyDescent="0.25">
      <c r="A34" s="31">
        <v>1</v>
      </c>
      <c r="B34" s="32" t="s">
        <v>26</v>
      </c>
      <c r="C34" s="33" t="s">
        <v>52</v>
      </c>
      <c r="D34" s="10" t="s">
        <v>52</v>
      </c>
      <c r="E34" s="10" t="s">
        <v>52</v>
      </c>
      <c r="F34" s="14" t="s">
        <v>52</v>
      </c>
      <c r="G34" s="10" t="s">
        <v>52</v>
      </c>
      <c r="H34" s="10" t="s">
        <v>52</v>
      </c>
      <c r="I34" s="47" t="s">
        <v>52</v>
      </c>
      <c r="J34" s="34" t="s">
        <v>52</v>
      </c>
      <c r="K34" s="35" t="s">
        <v>52</v>
      </c>
      <c r="L34" s="34" t="s">
        <v>52</v>
      </c>
      <c r="M34" s="34" t="s">
        <v>52</v>
      </c>
    </row>
    <row r="35" spans="1:13" ht="136.5" customHeight="1" x14ac:dyDescent="0.25">
      <c r="A35" s="10"/>
      <c r="B35" s="11" t="s">
        <v>53</v>
      </c>
      <c r="C35" s="12"/>
      <c r="D35" s="13"/>
      <c r="E35" s="12"/>
      <c r="F35" s="14">
        <v>40</v>
      </c>
      <c r="G35" s="10" t="s">
        <v>11</v>
      </c>
      <c r="H35" s="12"/>
      <c r="I35" s="47"/>
      <c r="J35" s="51"/>
      <c r="K35" s="35">
        <v>0.23</v>
      </c>
      <c r="L35" s="51">
        <f t="shared" ref="L35" si="0">J35*K35</f>
        <v>0</v>
      </c>
      <c r="M35" s="51">
        <f t="shared" ref="M35" si="1">J35+L35</f>
        <v>0</v>
      </c>
    </row>
    <row r="36" spans="1:13" x14ac:dyDescent="0.25">
      <c r="J36" s="62">
        <f>SUM(J34:J35)</f>
        <v>0</v>
      </c>
      <c r="K36" s="63"/>
      <c r="L36" s="62"/>
      <c r="M36" s="62">
        <f>SUM(M34:M35)</f>
        <v>0</v>
      </c>
    </row>
    <row r="37" spans="1:13" ht="24.75" customHeight="1" x14ac:dyDescent="0.25">
      <c r="B37" s="74" t="s">
        <v>95</v>
      </c>
      <c r="C37" s="74"/>
      <c r="D37" s="74"/>
      <c r="E37" s="74"/>
      <c r="F37" s="74"/>
      <c r="G37" s="74"/>
      <c r="H37" s="74"/>
      <c r="J37" s="52"/>
      <c r="K37" s="42"/>
      <c r="L37" s="52"/>
      <c r="M37" s="52"/>
    </row>
    <row r="38" spans="1:13" x14ac:dyDescent="0.25">
      <c r="J38" s="52"/>
      <c r="K38" s="42"/>
      <c r="L38" s="52"/>
      <c r="M38" s="52"/>
    </row>
    <row r="39" spans="1:13" x14ac:dyDescent="0.25">
      <c r="B39" s="37" t="s">
        <v>87</v>
      </c>
    </row>
    <row r="40" spans="1:13" ht="56.25" x14ac:dyDescent="0.25">
      <c r="A40" s="5" t="s">
        <v>1</v>
      </c>
      <c r="B40" s="5" t="s">
        <v>2</v>
      </c>
      <c r="C40" s="6" t="s">
        <v>27</v>
      </c>
      <c r="D40" s="6" t="s">
        <v>28</v>
      </c>
      <c r="E40" s="6" t="s">
        <v>29</v>
      </c>
      <c r="F40" s="7" t="s">
        <v>3</v>
      </c>
      <c r="G40" s="6" t="s">
        <v>4</v>
      </c>
      <c r="H40" s="8" t="s">
        <v>30</v>
      </c>
      <c r="I40" s="46" t="s">
        <v>5</v>
      </c>
      <c r="J40" s="6" t="s">
        <v>6</v>
      </c>
      <c r="K40" s="9" t="s">
        <v>7</v>
      </c>
      <c r="L40" s="6" t="s">
        <v>8</v>
      </c>
      <c r="M40" s="6" t="s">
        <v>9</v>
      </c>
    </row>
    <row r="41" spans="1:13" ht="63.75" customHeight="1" x14ac:dyDescent="0.25">
      <c r="A41" s="10">
        <v>1</v>
      </c>
      <c r="B41" s="11" t="s">
        <v>49</v>
      </c>
      <c r="C41" s="12"/>
      <c r="D41" s="13"/>
      <c r="E41" s="12"/>
      <c r="F41" s="14">
        <v>40</v>
      </c>
      <c r="G41" s="10" t="s">
        <v>11</v>
      </c>
      <c r="H41" s="12"/>
      <c r="I41" s="47"/>
      <c r="J41" s="51"/>
      <c r="K41" s="35">
        <v>0.23</v>
      </c>
      <c r="L41" s="51">
        <f>J41*K41</f>
        <v>0</v>
      </c>
      <c r="M41" s="51">
        <f>J41+L41</f>
        <v>0</v>
      </c>
    </row>
    <row r="42" spans="1:13" ht="88.5" customHeight="1" x14ac:dyDescent="0.25">
      <c r="A42" s="10">
        <v>2</v>
      </c>
      <c r="B42" s="11" t="s">
        <v>20</v>
      </c>
      <c r="C42" s="12"/>
      <c r="D42" s="13"/>
      <c r="E42" s="12"/>
      <c r="F42" s="14">
        <v>1000</v>
      </c>
      <c r="G42" s="10" t="s">
        <v>15</v>
      </c>
      <c r="H42" s="12"/>
      <c r="I42" s="47"/>
      <c r="J42" s="51"/>
      <c r="K42" s="35">
        <v>0.23</v>
      </c>
      <c r="L42" s="51">
        <f>J42*K42</f>
        <v>0</v>
      </c>
      <c r="M42" s="51">
        <f>J42+L42</f>
        <v>0</v>
      </c>
    </row>
    <row r="43" spans="1:13" x14ac:dyDescent="0.25">
      <c r="J43" s="60">
        <f>SUM(J41:J42)</f>
        <v>0</v>
      </c>
      <c r="K43" s="61"/>
      <c r="L43" s="60"/>
      <c r="M43" s="60">
        <f>SUM(M41:M42)</f>
        <v>0</v>
      </c>
    </row>
    <row r="44" spans="1:13" ht="15" customHeight="1" x14ac:dyDescent="0.25">
      <c r="B44" s="74" t="s">
        <v>54</v>
      </c>
      <c r="C44" s="74"/>
      <c r="D44" s="74"/>
      <c r="E44" s="74"/>
      <c r="J44" s="52"/>
      <c r="K44" s="42"/>
      <c r="L44" s="52"/>
      <c r="M44" s="52"/>
    </row>
    <row r="45" spans="1:13" x14ac:dyDescent="0.25">
      <c r="A45" s="18"/>
      <c r="J45" s="52"/>
      <c r="K45" s="42"/>
      <c r="L45" s="52"/>
      <c r="M45" s="52"/>
    </row>
    <row r="46" spans="1:13" x14ac:dyDescent="0.25">
      <c r="B46" s="17" t="s">
        <v>88</v>
      </c>
    </row>
    <row r="47" spans="1:13" ht="67.5" customHeight="1" x14ac:dyDescent="0.25">
      <c r="A47" s="5" t="s">
        <v>1</v>
      </c>
      <c r="B47" s="5" t="s">
        <v>2</v>
      </c>
      <c r="C47" s="6" t="s">
        <v>27</v>
      </c>
      <c r="D47" s="6" t="s">
        <v>28</v>
      </c>
      <c r="E47" s="6" t="s">
        <v>29</v>
      </c>
      <c r="F47" s="7" t="s">
        <v>3</v>
      </c>
      <c r="G47" s="6" t="s">
        <v>4</v>
      </c>
      <c r="H47" s="8" t="s">
        <v>30</v>
      </c>
      <c r="I47" s="46" t="s">
        <v>5</v>
      </c>
      <c r="J47" s="6" t="s">
        <v>6</v>
      </c>
      <c r="K47" s="9" t="s">
        <v>7</v>
      </c>
      <c r="L47" s="6" t="s">
        <v>8</v>
      </c>
      <c r="M47" s="6" t="s">
        <v>9</v>
      </c>
    </row>
    <row r="48" spans="1:13" ht="35.25" customHeight="1" x14ac:dyDescent="0.25">
      <c r="A48" s="10">
        <v>1</v>
      </c>
      <c r="B48" s="11" t="s">
        <v>33</v>
      </c>
      <c r="C48" s="12"/>
      <c r="D48" s="13"/>
      <c r="E48" s="12" t="s">
        <v>17</v>
      </c>
      <c r="F48" s="14">
        <v>25</v>
      </c>
      <c r="G48" s="10" t="s">
        <v>15</v>
      </c>
      <c r="H48" s="12"/>
      <c r="I48" s="47"/>
      <c r="J48" s="51"/>
      <c r="K48" s="35">
        <v>0.08</v>
      </c>
      <c r="L48" s="51">
        <f t="shared" ref="L48:L55" si="2">J48*K48</f>
        <v>0</v>
      </c>
      <c r="M48" s="51">
        <f t="shared" ref="M48:M55" si="3">J48+L48</f>
        <v>0</v>
      </c>
    </row>
    <row r="49" spans="1:13" ht="21.75" customHeight="1" x14ac:dyDescent="0.25">
      <c r="A49" s="10">
        <v>2</v>
      </c>
      <c r="B49" s="11" t="s">
        <v>34</v>
      </c>
      <c r="C49" s="12"/>
      <c r="D49" s="13"/>
      <c r="E49" s="12"/>
      <c r="F49" s="14">
        <v>125</v>
      </c>
      <c r="G49" s="10" t="s">
        <v>15</v>
      </c>
      <c r="H49" s="12"/>
      <c r="I49" s="47"/>
      <c r="J49" s="51"/>
      <c r="K49" s="35">
        <v>0.08</v>
      </c>
      <c r="L49" s="51">
        <f t="shared" si="2"/>
        <v>0</v>
      </c>
      <c r="M49" s="51">
        <f t="shared" si="3"/>
        <v>0</v>
      </c>
    </row>
    <row r="50" spans="1:13" ht="18" customHeight="1" x14ac:dyDescent="0.25">
      <c r="A50" s="10">
        <v>3</v>
      </c>
      <c r="B50" s="11" t="s">
        <v>35</v>
      </c>
      <c r="C50" s="12"/>
      <c r="D50" s="13"/>
      <c r="E50" s="12"/>
      <c r="F50" s="14">
        <v>150</v>
      </c>
      <c r="G50" s="10" t="s">
        <v>15</v>
      </c>
      <c r="H50" s="12"/>
      <c r="I50" s="47"/>
      <c r="J50" s="51"/>
      <c r="K50" s="35">
        <v>0.08</v>
      </c>
      <c r="L50" s="51">
        <f t="shared" si="2"/>
        <v>0</v>
      </c>
      <c r="M50" s="51">
        <f t="shared" si="3"/>
        <v>0</v>
      </c>
    </row>
    <row r="51" spans="1:13" ht="18" customHeight="1" x14ac:dyDescent="0.25">
      <c r="A51" s="10">
        <v>4</v>
      </c>
      <c r="B51" s="11" t="s">
        <v>36</v>
      </c>
      <c r="C51" s="12"/>
      <c r="D51" s="13"/>
      <c r="E51" s="12"/>
      <c r="F51" s="14">
        <v>50</v>
      </c>
      <c r="G51" s="10" t="s">
        <v>15</v>
      </c>
      <c r="H51" s="12"/>
      <c r="I51" s="47"/>
      <c r="J51" s="51"/>
      <c r="K51" s="35">
        <v>0.08</v>
      </c>
      <c r="L51" s="51">
        <f t="shared" si="2"/>
        <v>0</v>
      </c>
      <c r="M51" s="51">
        <f t="shared" si="3"/>
        <v>0</v>
      </c>
    </row>
    <row r="52" spans="1:13" ht="18" customHeight="1" x14ac:dyDescent="0.25">
      <c r="A52" s="10">
        <v>5</v>
      </c>
      <c r="B52" s="11" t="s">
        <v>37</v>
      </c>
      <c r="C52" s="12"/>
      <c r="D52" s="13"/>
      <c r="E52" s="12"/>
      <c r="F52" s="14">
        <v>25</v>
      </c>
      <c r="G52" s="10" t="s">
        <v>15</v>
      </c>
      <c r="H52" s="12"/>
      <c r="I52" s="47"/>
      <c r="J52" s="51"/>
      <c r="K52" s="35">
        <v>0.08</v>
      </c>
      <c r="L52" s="51">
        <f t="shared" si="2"/>
        <v>0</v>
      </c>
      <c r="M52" s="51">
        <f t="shared" si="3"/>
        <v>0</v>
      </c>
    </row>
    <row r="53" spans="1:13" ht="18" customHeight="1" x14ac:dyDescent="0.25">
      <c r="A53" s="10">
        <v>6</v>
      </c>
      <c r="B53" s="11" t="s">
        <v>38</v>
      </c>
      <c r="C53" s="12"/>
      <c r="D53" s="13"/>
      <c r="E53" s="12"/>
      <c r="F53" s="14">
        <v>13</v>
      </c>
      <c r="G53" s="10" t="s">
        <v>15</v>
      </c>
      <c r="H53" s="12"/>
      <c r="I53" s="47"/>
      <c r="J53" s="51"/>
      <c r="K53" s="35">
        <v>0.08</v>
      </c>
      <c r="L53" s="51">
        <f t="shared" si="2"/>
        <v>0</v>
      </c>
      <c r="M53" s="51">
        <f t="shared" si="3"/>
        <v>0</v>
      </c>
    </row>
    <row r="54" spans="1:13" ht="18" customHeight="1" x14ac:dyDescent="0.25">
      <c r="A54" s="10">
        <v>7</v>
      </c>
      <c r="B54" s="11" t="s">
        <v>39</v>
      </c>
      <c r="C54" s="12"/>
      <c r="D54" s="13"/>
      <c r="E54" s="12"/>
      <c r="F54" s="14">
        <v>3</v>
      </c>
      <c r="G54" s="10" t="s">
        <v>15</v>
      </c>
      <c r="H54" s="12"/>
      <c r="I54" s="47"/>
      <c r="J54" s="51"/>
      <c r="K54" s="35">
        <v>0.08</v>
      </c>
      <c r="L54" s="51">
        <f t="shared" si="2"/>
        <v>0</v>
      </c>
      <c r="M54" s="51">
        <f t="shared" si="3"/>
        <v>0</v>
      </c>
    </row>
    <row r="55" spans="1:13" ht="18" customHeight="1" x14ac:dyDescent="0.25">
      <c r="A55" s="10">
        <v>8</v>
      </c>
      <c r="B55" s="11" t="s">
        <v>40</v>
      </c>
      <c r="C55" s="12"/>
      <c r="D55" s="13"/>
      <c r="E55" s="12"/>
      <c r="F55" s="14">
        <v>1</v>
      </c>
      <c r="G55" s="10" t="s">
        <v>15</v>
      </c>
      <c r="H55" s="12"/>
      <c r="I55" s="47"/>
      <c r="J55" s="51"/>
      <c r="K55" s="35">
        <v>0.08</v>
      </c>
      <c r="L55" s="51">
        <f t="shared" si="2"/>
        <v>0</v>
      </c>
      <c r="M55" s="51">
        <f t="shared" si="3"/>
        <v>0</v>
      </c>
    </row>
    <row r="56" spans="1:13" ht="52.5" customHeight="1" x14ac:dyDescent="0.25">
      <c r="A56" s="10">
        <v>9</v>
      </c>
      <c r="B56" s="11" t="s">
        <v>43</v>
      </c>
      <c r="C56" s="12"/>
      <c r="D56" s="13"/>
      <c r="E56" s="12"/>
      <c r="F56" s="14">
        <v>25</v>
      </c>
      <c r="G56" s="10" t="s">
        <v>15</v>
      </c>
      <c r="H56" s="12"/>
      <c r="I56" s="47"/>
      <c r="J56" s="51"/>
      <c r="K56" s="35">
        <v>0.08</v>
      </c>
      <c r="L56" s="51">
        <f>J56*K56</f>
        <v>0</v>
      </c>
      <c r="M56" s="51">
        <f>J56+L56</f>
        <v>0</v>
      </c>
    </row>
    <row r="57" spans="1:13" ht="21.75" customHeight="1" x14ac:dyDescent="0.25">
      <c r="A57" s="10">
        <v>10</v>
      </c>
      <c r="B57" s="11" t="s">
        <v>41</v>
      </c>
      <c r="C57" s="12"/>
      <c r="D57" s="13"/>
      <c r="E57" s="12"/>
      <c r="F57" s="14">
        <v>25</v>
      </c>
      <c r="G57" s="10" t="s">
        <v>15</v>
      </c>
      <c r="H57" s="12"/>
      <c r="I57" s="47"/>
      <c r="J57" s="51"/>
      <c r="K57" s="35">
        <v>0.08</v>
      </c>
      <c r="L57" s="51">
        <f>J57*K57</f>
        <v>0</v>
      </c>
      <c r="M57" s="51">
        <f>J57+L57</f>
        <v>0</v>
      </c>
    </row>
    <row r="58" spans="1:13" ht="18" customHeight="1" x14ac:dyDescent="0.25">
      <c r="A58" s="10">
        <v>11</v>
      </c>
      <c r="B58" s="11" t="s">
        <v>42</v>
      </c>
      <c r="C58" s="12"/>
      <c r="D58" s="13"/>
      <c r="E58" s="12"/>
      <c r="F58" s="14">
        <v>25</v>
      </c>
      <c r="G58" s="10" t="s">
        <v>15</v>
      </c>
      <c r="H58" s="12"/>
      <c r="I58" s="47"/>
      <c r="J58" s="51"/>
      <c r="K58" s="35">
        <v>0.08</v>
      </c>
      <c r="L58" s="51">
        <f>J58*K58</f>
        <v>0</v>
      </c>
      <c r="M58" s="51">
        <f>J58+L58</f>
        <v>0</v>
      </c>
    </row>
    <row r="59" spans="1:13" ht="18" customHeight="1" x14ac:dyDescent="0.25">
      <c r="A59" s="10">
        <v>12</v>
      </c>
      <c r="B59" s="11" t="s">
        <v>21</v>
      </c>
      <c r="C59" s="12"/>
      <c r="D59" s="13"/>
      <c r="E59" s="12"/>
      <c r="F59" s="22">
        <v>500</v>
      </c>
      <c r="G59" s="20" t="s">
        <v>15</v>
      </c>
      <c r="H59" s="12"/>
      <c r="I59" s="47"/>
      <c r="J59" s="54"/>
      <c r="K59" s="44">
        <v>0.08</v>
      </c>
      <c r="L59" s="54">
        <f>J59*K59</f>
        <v>0</v>
      </c>
      <c r="M59" s="54">
        <f>J59+L59</f>
        <v>0</v>
      </c>
    </row>
    <row r="60" spans="1:13" ht="13.5" customHeight="1" x14ac:dyDescent="0.25">
      <c r="A60" s="19"/>
      <c r="B60" s="26"/>
      <c r="C60" s="19"/>
      <c r="J60" s="60">
        <f>SUM(J48:J59)</f>
        <v>0</v>
      </c>
      <c r="K60" s="61" t="s">
        <v>52</v>
      </c>
      <c r="L60" s="60" t="s">
        <v>52</v>
      </c>
      <c r="M60" s="60">
        <f>SUM(M48:M59)</f>
        <v>0</v>
      </c>
    </row>
    <row r="61" spans="1:13" ht="13.5" customHeight="1" x14ac:dyDescent="0.25">
      <c r="A61" s="19"/>
      <c r="B61" s="26"/>
      <c r="C61" s="19"/>
      <c r="J61" s="52"/>
      <c r="K61" s="42"/>
      <c r="L61" s="52"/>
      <c r="M61" s="52"/>
    </row>
    <row r="62" spans="1:13" ht="14.25" customHeight="1" x14ac:dyDescent="0.25">
      <c r="A62" s="19"/>
      <c r="B62" s="75" t="s">
        <v>57</v>
      </c>
      <c r="C62" s="75"/>
      <c r="D62" s="75"/>
      <c r="E62" s="75"/>
      <c r="J62" s="52"/>
      <c r="K62" s="42"/>
      <c r="L62" s="52"/>
      <c r="M62" s="52"/>
    </row>
    <row r="63" spans="1:13" ht="258.75" customHeight="1" x14ac:dyDescent="0.25">
      <c r="A63" s="19"/>
      <c r="B63" s="71" t="s">
        <v>83</v>
      </c>
      <c r="C63" s="71"/>
      <c r="D63" s="71"/>
      <c r="E63" s="71"/>
      <c r="F63" s="71"/>
      <c r="G63" s="71"/>
      <c r="H63" s="71"/>
    </row>
    <row r="64" spans="1:13" ht="21.75" customHeight="1" x14ac:dyDescent="0.25">
      <c r="A64" s="19"/>
      <c r="B64" s="40"/>
      <c r="C64" s="19"/>
    </row>
    <row r="65" spans="1:13" x14ac:dyDescent="0.25">
      <c r="B65" s="17" t="s">
        <v>96</v>
      </c>
    </row>
    <row r="66" spans="1:13" ht="67.5" customHeight="1" x14ac:dyDescent="0.25">
      <c r="A66" s="5" t="s">
        <v>1</v>
      </c>
      <c r="B66" s="5" t="s">
        <v>2</v>
      </c>
      <c r="C66" s="6" t="s">
        <v>27</v>
      </c>
      <c r="D66" s="6" t="s">
        <v>28</v>
      </c>
      <c r="E66" s="6" t="s">
        <v>29</v>
      </c>
      <c r="F66" s="7" t="s">
        <v>3</v>
      </c>
      <c r="G66" s="6" t="s">
        <v>4</v>
      </c>
      <c r="H66" s="8" t="s">
        <v>30</v>
      </c>
      <c r="I66" s="46" t="s">
        <v>5</v>
      </c>
      <c r="J66" s="6" t="s">
        <v>6</v>
      </c>
      <c r="K66" s="9" t="s">
        <v>7</v>
      </c>
      <c r="L66" s="6" t="s">
        <v>8</v>
      </c>
      <c r="M66" s="6" t="s">
        <v>9</v>
      </c>
    </row>
    <row r="67" spans="1:13" ht="18" customHeight="1" x14ac:dyDescent="0.25">
      <c r="A67" s="10">
        <v>1</v>
      </c>
      <c r="B67" s="11" t="s">
        <v>98</v>
      </c>
      <c r="C67" s="12"/>
      <c r="D67" s="21"/>
      <c r="E67" s="12"/>
      <c r="F67" s="14">
        <v>24</v>
      </c>
      <c r="G67" s="10" t="s">
        <v>15</v>
      </c>
      <c r="H67" s="13" t="s">
        <v>17</v>
      </c>
      <c r="I67" s="47"/>
      <c r="J67" s="51"/>
      <c r="K67" s="35">
        <v>0.08</v>
      </c>
      <c r="L67" s="51">
        <f t="shared" ref="L67:L70" si="4">J67*K67</f>
        <v>0</v>
      </c>
      <c r="M67" s="51">
        <f t="shared" ref="M67:M70" si="5">J67+L67</f>
        <v>0</v>
      </c>
    </row>
    <row r="68" spans="1:13" ht="24" customHeight="1" x14ac:dyDescent="0.25">
      <c r="A68" s="10">
        <v>2</v>
      </c>
      <c r="B68" s="11" t="s">
        <v>99</v>
      </c>
      <c r="C68" s="12"/>
      <c r="D68" s="21"/>
      <c r="E68" s="12"/>
      <c r="F68" s="14">
        <v>24</v>
      </c>
      <c r="G68" s="10" t="s">
        <v>15</v>
      </c>
      <c r="H68" s="12"/>
      <c r="I68" s="47"/>
      <c r="J68" s="51"/>
      <c r="K68" s="35">
        <v>0.08</v>
      </c>
      <c r="L68" s="51">
        <f t="shared" si="4"/>
        <v>0</v>
      </c>
      <c r="M68" s="51">
        <f t="shared" si="5"/>
        <v>0</v>
      </c>
    </row>
    <row r="69" spans="1:13" ht="28.5" customHeight="1" x14ac:dyDescent="0.25">
      <c r="A69" s="10">
        <v>3</v>
      </c>
      <c r="B69" s="11" t="s">
        <v>100</v>
      </c>
      <c r="C69" s="12"/>
      <c r="D69" s="21"/>
      <c r="E69" s="12"/>
      <c r="F69" s="14">
        <v>24</v>
      </c>
      <c r="G69" s="10" t="s">
        <v>15</v>
      </c>
      <c r="H69" s="12"/>
      <c r="I69" s="47"/>
      <c r="J69" s="51"/>
      <c r="K69" s="35">
        <v>0.08</v>
      </c>
      <c r="L69" s="51">
        <f t="shared" si="4"/>
        <v>0</v>
      </c>
      <c r="M69" s="51">
        <f t="shared" si="5"/>
        <v>0</v>
      </c>
    </row>
    <row r="70" spans="1:13" ht="27.75" customHeight="1" x14ac:dyDescent="0.25">
      <c r="A70" s="10">
        <v>4</v>
      </c>
      <c r="B70" s="11" t="s">
        <v>101</v>
      </c>
      <c r="C70" s="12"/>
      <c r="D70" s="21"/>
      <c r="E70" s="12"/>
      <c r="F70" s="14">
        <v>2</v>
      </c>
      <c r="G70" s="10" t="s">
        <v>15</v>
      </c>
      <c r="H70" s="12"/>
      <c r="I70" s="47"/>
      <c r="J70" s="51"/>
      <c r="K70" s="35">
        <v>0.08</v>
      </c>
      <c r="L70" s="51">
        <f t="shared" si="4"/>
        <v>0</v>
      </c>
      <c r="M70" s="51">
        <f t="shared" si="5"/>
        <v>0</v>
      </c>
    </row>
    <row r="71" spans="1:13" ht="13.5" customHeight="1" x14ac:dyDescent="0.25">
      <c r="A71" s="18"/>
      <c r="B71" s="76" t="s">
        <v>57</v>
      </c>
      <c r="C71" s="76"/>
      <c r="J71" s="65">
        <f>SUM(J67:J70)</f>
        <v>0</v>
      </c>
      <c r="K71" s="61"/>
      <c r="L71" s="65"/>
      <c r="M71" s="65">
        <f>SUM(M67:M70)</f>
        <v>0</v>
      </c>
    </row>
    <row r="72" spans="1:13" x14ac:dyDescent="0.25">
      <c r="A72" s="18"/>
      <c r="B72" s="39"/>
      <c r="J72" s="52"/>
      <c r="K72" s="42"/>
      <c r="L72" s="52"/>
      <c r="M72" s="52"/>
    </row>
    <row r="73" spans="1:13" x14ac:dyDescent="0.25">
      <c r="B73" s="17" t="s">
        <v>89</v>
      </c>
    </row>
    <row r="74" spans="1:13" ht="67.5" customHeight="1" x14ac:dyDescent="0.25">
      <c r="A74" s="5" t="s">
        <v>1</v>
      </c>
      <c r="B74" s="5" t="s">
        <v>2</v>
      </c>
      <c r="C74" s="6" t="s">
        <v>27</v>
      </c>
      <c r="D74" s="6" t="s">
        <v>28</v>
      </c>
      <c r="E74" s="6" t="s">
        <v>29</v>
      </c>
      <c r="F74" s="7" t="s">
        <v>3</v>
      </c>
      <c r="G74" s="6" t="s">
        <v>4</v>
      </c>
      <c r="H74" s="8" t="s">
        <v>30</v>
      </c>
      <c r="I74" s="46" t="s">
        <v>5</v>
      </c>
      <c r="J74" s="6" t="s">
        <v>6</v>
      </c>
      <c r="K74" s="9" t="s">
        <v>7</v>
      </c>
      <c r="L74" s="6" t="s">
        <v>8</v>
      </c>
      <c r="M74" s="6" t="s">
        <v>9</v>
      </c>
    </row>
    <row r="75" spans="1:13" ht="24.75" customHeight="1" x14ac:dyDescent="0.25">
      <c r="A75" s="10">
        <v>1</v>
      </c>
      <c r="B75" s="11" t="s">
        <v>50</v>
      </c>
      <c r="C75" s="12"/>
      <c r="D75" s="13"/>
      <c r="E75" s="12"/>
      <c r="F75" s="14">
        <v>20</v>
      </c>
      <c r="G75" s="10" t="s">
        <v>15</v>
      </c>
      <c r="H75" s="12"/>
      <c r="I75" s="47"/>
      <c r="J75" s="51"/>
      <c r="K75" s="35">
        <v>0.08</v>
      </c>
      <c r="L75" s="51">
        <f t="shared" ref="L75:L77" si="6">J75*K75</f>
        <v>0</v>
      </c>
      <c r="M75" s="51">
        <f t="shared" ref="M75:M77" si="7">J75+L75</f>
        <v>0</v>
      </c>
    </row>
    <row r="76" spans="1:13" ht="18" customHeight="1" x14ac:dyDescent="0.25">
      <c r="A76" s="10">
        <v>2</v>
      </c>
      <c r="B76" s="11" t="s">
        <v>22</v>
      </c>
      <c r="C76" s="12"/>
      <c r="D76" s="13"/>
      <c r="E76" s="12"/>
      <c r="F76" s="14">
        <v>6000</v>
      </c>
      <c r="G76" s="10" t="s">
        <v>15</v>
      </c>
      <c r="H76" s="12"/>
      <c r="I76" s="47"/>
      <c r="J76" s="51"/>
      <c r="K76" s="35">
        <v>0.23</v>
      </c>
      <c r="L76" s="51">
        <f t="shared" si="6"/>
        <v>0</v>
      </c>
      <c r="M76" s="51">
        <f t="shared" si="7"/>
        <v>0</v>
      </c>
    </row>
    <row r="77" spans="1:13" ht="27.75" customHeight="1" x14ac:dyDescent="0.25">
      <c r="A77" s="10">
        <v>3</v>
      </c>
      <c r="B77" s="11" t="s">
        <v>51</v>
      </c>
      <c r="C77" s="12"/>
      <c r="D77" s="13"/>
      <c r="E77" s="12"/>
      <c r="F77" s="14">
        <v>36</v>
      </c>
      <c r="G77" s="10" t="s">
        <v>15</v>
      </c>
      <c r="H77" s="12"/>
      <c r="I77" s="47"/>
      <c r="J77" s="51"/>
      <c r="K77" s="35">
        <v>0.08</v>
      </c>
      <c r="L77" s="51">
        <f t="shared" si="6"/>
        <v>0</v>
      </c>
      <c r="M77" s="51">
        <f t="shared" si="7"/>
        <v>0</v>
      </c>
    </row>
    <row r="78" spans="1:13" ht="14.25" customHeight="1" x14ac:dyDescent="0.25">
      <c r="A78" s="18"/>
      <c r="B78" s="76" t="s">
        <v>57</v>
      </c>
      <c r="C78" s="76"/>
      <c r="J78" s="65">
        <f>SUM(J75:J77)</f>
        <v>0</v>
      </c>
      <c r="K78" s="61"/>
      <c r="L78" s="65"/>
      <c r="M78" s="65">
        <f>SUM(M75:M77)</f>
        <v>0</v>
      </c>
    </row>
    <row r="80" spans="1:13" x14ac:dyDescent="0.25">
      <c r="B80" s="17" t="s">
        <v>90</v>
      </c>
    </row>
    <row r="81" spans="1:13" ht="67.5" customHeight="1" x14ac:dyDescent="0.25">
      <c r="A81" s="5" t="s">
        <v>1</v>
      </c>
      <c r="B81" s="5" t="s">
        <v>2</v>
      </c>
      <c r="C81" s="6" t="s">
        <v>27</v>
      </c>
      <c r="D81" s="6" t="s">
        <v>28</v>
      </c>
      <c r="E81" s="6" t="s">
        <v>29</v>
      </c>
      <c r="F81" s="7" t="s">
        <v>3</v>
      </c>
      <c r="G81" s="6" t="s">
        <v>4</v>
      </c>
      <c r="H81" s="8" t="s">
        <v>30</v>
      </c>
      <c r="I81" s="46" t="s">
        <v>5</v>
      </c>
      <c r="J81" s="6" t="s">
        <v>6</v>
      </c>
      <c r="K81" s="9" t="s">
        <v>7</v>
      </c>
      <c r="L81" s="6" t="s">
        <v>8</v>
      </c>
      <c r="M81" s="6" t="s">
        <v>9</v>
      </c>
    </row>
    <row r="82" spans="1:13" ht="34.5" customHeight="1" x14ac:dyDescent="0.25">
      <c r="A82" s="10">
        <v>1</v>
      </c>
      <c r="B82" s="11" t="s">
        <v>55</v>
      </c>
      <c r="C82" s="12"/>
      <c r="D82" s="13"/>
      <c r="E82" s="12"/>
      <c r="F82" s="14">
        <v>10</v>
      </c>
      <c r="G82" s="10" t="s">
        <v>15</v>
      </c>
      <c r="H82" s="12"/>
      <c r="I82" s="47"/>
      <c r="J82" s="51"/>
      <c r="K82" s="35">
        <v>0.23</v>
      </c>
      <c r="L82" s="51">
        <f>J82*K82</f>
        <v>0</v>
      </c>
      <c r="M82" s="51">
        <f>J82+L82</f>
        <v>0</v>
      </c>
    </row>
    <row r="83" spans="1:13" x14ac:dyDescent="0.25">
      <c r="J83" s="65">
        <f>SUM(J82:J82)</f>
        <v>0</v>
      </c>
      <c r="K83" s="61"/>
      <c r="L83" s="65"/>
      <c r="M83" s="65">
        <f>SUM(M82:M82)</f>
        <v>0</v>
      </c>
    </row>
    <row r="85" spans="1:13" x14ac:dyDescent="0.25">
      <c r="B85" s="17" t="s">
        <v>91</v>
      </c>
    </row>
    <row r="86" spans="1:13" ht="67.5" customHeight="1" x14ac:dyDescent="0.25">
      <c r="A86" s="5" t="s">
        <v>1</v>
      </c>
      <c r="B86" s="5" t="s">
        <v>2</v>
      </c>
      <c r="C86" s="6" t="s">
        <v>27</v>
      </c>
      <c r="D86" s="6" t="s">
        <v>28</v>
      </c>
      <c r="E86" s="6" t="s">
        <v>29</v>
      </c>
      <c r="F86" s="7" t="s">
        <v>3</v>
      </c>
      <c r="G86" s="6" t="s">
        <v>4</v>
      </c>
      <c r="H86" s="8" t="s">
        <v>30</v>
      </c>
      <c r="I86" s="46" t="s">
        <v>5</v>
      </c>
      <c r="J86" s="6" t="s">
        <v>6</v>
      </c>
      <c r="K86" s="9" t="s">
        <v>7</v>
      </c>
      <c r="L86" s="6" t="s">
        <v>8</v>
      </c>
      <c r="M86" s="6" t="s">
        <v>9</v>
      </c>
    </row>
    <row r="87" spans="1:13" ht="225.75" customHeight="1" x14ac:dyDescent="0.25">
      <c r="A87" s="10">
        <v>1</v>
      </c>
      <c r="B87" s="11" t="s">
        <v>56</v>
      </c>
      <c r="C87" s="12"/>
      <c r="D87" s="13"/>
      <c r="E87" s="12"/>
      <c r="F87" s="14">
        <v>500</v>
      </c>
      <c r="G87" s="10" t="s">
        <v>15</v>
      </c>
      <c r="H87" s="12"/>
      <c r="I87" s="47"/>
      <c r="J87" s="51"/>
      <c r="K87" s="35">
        <v>0.23</v>
      </c>
      <c r="L87" s="51">
        <f t="shared" ref="L87" si="8">J87*K87</f>
        <v>0</v>
      </c>
      <c r="M87" s="51">
        <f t="shared" ref="M87" si="9">J87+L87</f>
        <v>0</v>
      </c>
    </row>
    <row r="88" spans="1:13" x14ac:dyDescent="0.25">
      <c r="B88" s="59"/>
      <c r="J88" s="65">
        <f>SUM(J87:J87)</f>
        <v>0</v>
      </c>
      <c r="K88" s="61"/>
      <c r="L88" s="65"/>
      <c r="M88" s="65">
        <f>SUM(M87:M87)</f>
        <v>0</v>
      </c>
    </row>
    <row r="89" spans="1:13" ht="12.75" customHeight="1" x14ac:dyDescent="0.25">
      <c r="B89" s="77" t="s">
        <v>57</v>
      </c>
      <c r="C89" s="77"/>
      <c r="D89" s="77"/>
      <c r="J89" s="52"/>
      <c r="K89" s="42"/>
      <c r="L89" s="52"/>
      <c r="M89" s="52"/>
    </row>
    <row r="90" spans="1:13" x14ac:dyDescent="0.25">
      <c r="B90" s="59"/>
      <c r="J90" s="52"/>
      <c r="K90" s="42"/>
      <c r="L90" s="52"/>
      <c r="M90" s="52"/>
    </row>
    <row r="91" spans="1:13" x14ac:dyDescent="0.25">
      <c r="B91" s="17" t="s">
        <v>92</v>
      </c>
    </row>
    <row r="92" spans="1:13" ht="67.5" customHeight="1" x14ac:dyDescent="0.25">
      <c r="A92" s="5" t="s">
        <v>1</v>
      </c>
      <c r="B92" s="5" t="s">
        <v>2</v>
      </c>
      <c r="C92" s="6" t="s">
        <v>27</v>
      </c>
      <c r="D92" s="6" t="s">
        <v>28</v>
      </c>
      <c r="E92" s="6" t="s">
        <v>29</v>
      </c>
      <c r="F92" s="7" t="s">
        <v>3</v>
      </c>
      <c r="G92" s="6" t="s">
        <v>4</v>
      </c>
      <c r="H92" s="8" t="s">
        <v>30</v>
      </c>
      <c r="I92" s="46" t="s">
        <v>5</v>
      </c>
      <c r="J92" s="6" t="s">
        <v>6</v>
      </c>
      <c r="K92" s="9" t="s">
        <v>7</v>
      </c>
      <c r="L92" s="6" t="s">
        <v>8</v>
      </c>
      <c r="M92" s="6" t="s">
        <v>9</v>
      </c>
    </row>
    <row r="93" spans="1:13" ht="123.75" customHeight="1" x14ac:dyDescent="0.25">
      <c r="A93" s="10">
        <v>1</v>
      </c>
      <c r="B93" s="11" t="s">
        <v>58</v>
      </c>
      <c r="C93" s="10"/>
      <c r="D93" s="13"/>
      <c r="E93" s="12"/>
      <c r="F93" s="14">
        <v>3000</v>
      </c>
      <c r="G93" s="10" t="s">
        <v>15</v>
      </c>
      <c r="H93" s="12"/>
      <c r="I93" s="47"/>
      <c r="J93" s="51"/>
      <c r="K93" s="35">
        <v>0.23</v>
      </c>
      <c r="L93" s="51">
        <f t="shared" ref="L93" si="10">J93*K93</f>
        <v>0</v>
      </c>
      <c r="M93" s="51">
        <f t="shared" ref="M93" si="11">J93+L93</f>
        <v>0</v>
      </c>
    </row>
    <row r="94" spans="1:13" x14ac:dyDescent="0.25">
      <c r="B94" s="59"/>
      <c r="J94" s="65">
        <f>SUM(J93:J93)</f>
        <v>0</v>
      </c>
      <c r="K94" s="61"/>
      <c r="L94" s="65"/>
      <c r="M94" s="65">
        <f>SUM(M93:M93)</f>
        <v>0</v>
      </c>
    </row>
    <row r="95" spans="1:13" x14ac:dyDescent="0.25">
      <c r="B95" s="59"/>
      <c r="J95" s="52"/>
      <c r="K95" s="42"/>
      <c r="L95" s="52"/>
      <c r="M95" s="52"/>
    </row>
    <row r="96" spans="1:13" x14ac:dyDescent="0.25">
      <c r="B96" s="59"/>
      <c r="J96" s="52"/>
      <c r="K96" s="42"/>
      <c r="L96" s="52"/>
      <c r="M96" s="52"/>
    </row>
    <row r="97" spans="1:13" x14ac:dyDescent="0.25">
      <c r="B97" s="17" t="s">
        <v>93</v>
      </c>
    </row>
    <row r="98" spans="1:13" ht="67.5" customHeight="1" x14ac:dyDescent="0.25">
      <c r="A98" s="5" t="s">
        <v>1</v>
      </c>
      <c r="B98" s="5" t="s">
        <v>2</v>
      </c>
      <c r="C98" s="6" t="s">
        <v>27</v>
      </c>
      <c r="D98" s="6" t="s">
        <v>28</v>
      </c>
      <c r="E98" s="6" t="s">
        <v>29</v>
      </c>
      <c r="F98" s="7" t="s">
        <v>3</v>
      </c>
      <c r="G98" s="6" t="s">
        <v>4</v>
      </c>
      <c r="H98" s="8" t="s">
        <v>30</v>
      </c>
      <c r="I98" s="46" t="s">
        <v>5</v>
      </c>
      <c r="J98" s="6" t="s">
        <v>6</v>
      </c>
      <c r="K98" s="9" t="s">
        <v>7</v>
      </c>
      <c r="L98" s="6" t="s">
        <v>8</v>
      </c>
      <c r="M98" s="6" t="s">
        <v>9</v>
      </c>
    </row>
    <row r="99" spans="1:13" ht="56.25" customHeight="1" x14ac:dyDescent="0.25">
      <c r="A99" s="27">
        <v>1</v>
      </c>
      <c r="B99" s="23" t="s">
        <v>59</v>
      </c>
      <c r="C99" s="28"/>
      <c r="D99" s="29"/>
      <c r="E99" s="28"/>
      <c r="F99" s="30">
        <v>10</v>
      </c>
      <c r="G99" s="27" t="s">
        <v>11</v>
      </c>
      <c r="H99" s="28"/>
      <c r="I99" s="49"/>
      <c r="J99" s="55">
        <f t="shared" ref="J99" si="12">F99*I99</f>
        <v>0</v>
      </c>
      <c r="K99" s="45">
        <v>0.23</v>
      </c>
      <c r="L99" s="55">
        <f t="shared" ref="L99" si="13">J99*K99</f>
        <v>0</v>
      </c>
      <c r="M99" s="55">
        <f t="shared" ref="M99" si="14">J99+L99</f>
        <v>0</v>
      </c>
    </row>
    <row r="100" spans="1:13" ht="72" x14ac:dyDescent="0.25">
      <c r="A100" s="10">
        <v>2</v>
      </c>
      <c r="B100" s="11" t="s">
        <v>48</v>
      </c>
      <c r="C100" s="12"/>
      <c r="D100" s="13"/>
      <c r="E100" s="12"/>
      <c r="F100" s="14">
        <v>4</v>
      </c>
      <c r="G100" s="10" t="s">
        <v>23</v>
      </c>
      <c r="H100" s="12"/>
      <c r="I100" s="47"/>
      <c r="J100" s="51">
        <f>F100*I100</f>
        <v>0</v>
      </c>
      <c r="K100" s="35">
        <v>0.23</v>
      </c>
      <c r="L100" s="51">
        <f>J100*K100</f>
        <v>0</v>
      </c>
      <c r="M100" s="51">
        <f>J100+L100</f>
        <v>0</v>
      </c>
    </row>
    <row r="101" spans="1:13" x14ac:dyDescent="0.25">
      <c r="A101" s="10">
        <v>3</v>
      </c>
      <c r="B101" s="11" t="s">
        <v>45</v>
      </c>
      <c r="C101" s="24"/>
      <c r="D101" s="13"/>
      <c r="E101" s="12"/>
      <c r="F101" s="14">
        <v>50</v>
      </c>
      <c r="G101" s="10" t="s">
        <v>15</v>
      </c>
      <c r="H101" s="12"/>
      <c r="I101" s="47"/>
      <c r="J101" s="51">
        <f>F101*I101</f>
        <v>0</v>
      </c>
      <c r="K101" s="35">
        <v>0.23</v>
      </c>
      <c r="L101" s="51">
        <f>J101*K101</f>
        <v>0</v>
      </c>
      <c r="M101" s="51">
        <f>J101+L101</f>
        <v>0</v>
      </c>
    </row>
    <row r="102" spans="1:13" ht="12.75" customHeight="1" x14ac:dyDescent="0.25">
      <c r="A102" s="10">
        <v>4</v>
      </c>
      <c r="B102" s="11" t="s">
        <v>47</v>
      </c>
      <c r="C102" s="24"/>
      <c r="D102" s="13"/>
      <c r="E102" s="12"/>
      <c r="F102" s="14">
        <v>50</v>
      </c>
      <c r="G102" s="10" t="s">
        <v>15</v>
      </c>
      <c r="H102" s="12"/>
      <c r="I102" s="47"/>
      <c r="J102" s="51">
        <f>F102*I102</f>
        <v>0</v>
      </c>
      <c r="K102" s="35">
        <v>0.23</v>
      </c>
      <c r="L102" s="51">
        <f>J102*K102</f>
        <v>0</v>
      </c>
      <c r="M102" s="51">
        <f>J102+L102</f>
        <v>0</v>
      </c>
    </row>
    <row r="103" spans="1:13" x14ac:dyDescent="0.25">
      <c r="B103" s="59"/>
      <c r="J103" s="53"/>
      <c r="K103" s="43"/>
      <c r="L103" s="53"/>
      <c r="M103" s="53"/>
    </row>
    <row r="104" spans="1:13" ht="15" customHeight="1" x14ac:dyDescent="0.25">
      <c r="B104" s="77" t="s">
        <v>57</v>
      </c>
      <c r="C104" s="77"/>
      <c r="D104" s="77"/>
      <c r="J104" s="52"/>
      <c r="K104" s="42"/>
      <c r="L104" s="52"/>
      <c r="M104" s="52"/>
    </row>
    <row r="105" spans="1:13" x14ac:dyDescent="0.25">
      <c r="B105" s="17" t="s">
        <v>94</v>
      </c>
    </row>
    <row r="106" spans="1:13" ht="67.5" customHeight="1" x14ac:dyDescent="0.25">
      <c r="A106" s="5" t="s">
        <v>1</v>
      </c>
      <c r="B106" s="5" t="s">
        <v>2</v>
      </c>
      <c r="C106" s="6" t="s">
        <v>27</v>
      </c>
      <c r="D106" s="6" t="s">
        <v>28</v>
      </c>
      <c r="E106" s="6" t="s">
        <v>29</v>
      </c>
      <c r="F106" s="7" t="s">
        <v>3</v>
      </c>
      <c r="G106" s="6" t="s">
        <v>4</v>
      </c>
      <c r="H106" s="8" t="s">
        <v>30</v>
      </c>
      <c r="I106" s="46" t="s">
        <v>5</v>
      </c>
      <c r="J106" s="6" t="s">
        <v>6</v>
      </c>
      <c r="K106" s="9" t="s">
        <v>7</v>
      </c>
      <c r="L106" s="6" t="s">
        <v>8</v>
      </c>
      <c r="M106" s="6" t="s">
        <v>9</v>
      </c>
    </row>
    <row r="107" spans="1:13" ht="52.5" customHeight="1" x14ac:dyDescent="0.25">
      <c r="A107" s="10">
        <v>1</v>
      </c>
      <c r="B107" s="23" t="s">
        <v>24</v>
      </c>
      <c r="C107" s="12"/>
      <c r="D107" s="13"/>
      <c r="E107" s="12"/>
      <c r="F107" s="14">
        <v>5</v>
      </c>
      <c r="G107" s="10" t="s">
        <v>15</v>
      </c>
      <c r="H107" s="12"/>
      <c r="I107" s="47"/>
      <c r="J107" s="51"/>
      <c r="K107" s="35">
        <v>0.08</v>
      </c>
      <c r="L107" s="51">
        <f>J107*K107</f>
        <v>0</v>
      </c>
      <c r="M107" s="51">
        <f>J107+L107</f>
        <v>0</v>
      </c>
    </row>
    <row r="108" spans="1:13" ht="48.75" customHeight="1" x14ac:dyDescent="0.25">
      <c r="A108" s="10">
        <v>2</v>
      </c>
      <c r="B108" s="23" t="s">
        <v>25</v>
      </c>
      <c r="C108" s="12"/>
      <c r="D108" s="13"/>
      <c r="E108" s="12"/>
      <c r="F108" s="14">
        <v>5</v>
      </c>
      <c r="G108" s="10" t="s">
        <v>15</v>
      </c>
      <c r="H108" s="12"/>
      <c r="I108" s="47"/>
      <c r="J108" s="51"/>
      <c r="K108" s="35">
        <v>0.08</v>
      </c>
      <c r="L108" s="51">
        <f>J108*K108</f>
        <v>0</v>
      </c>
      <c r="M108" s="51">
        <f>J108+L108</f>
        <v>0</v>
      </c>
    </row>
    <row r="109" spans="1:13" ht="65.25" customHeight="1" x14ac:dyDescent="0.25">
      <c r="A109" s="10">
        <v>3</v>
      </c>
      <c r="B109" s="23" t="s">
        <v>32</v>
      </c>
      <c r="C109" s="12"/>
      <c r="D109" s="13"/>
      <c r="E109" s="12"/>
      <c r="F109" s="14">
        <v>5</v>
      </c>
      <c r="G109" s="10" t="s">
        <v>15</v>
      </c>
      <c r="H109" s="12"/>
      <c r="I109" s="47"/>
      <c r="J109" s="51"/>
      <c r="K109" s="35">
        <v>0.23</v>
      </c>
      <c r="L109" s="51">
        <f>J109*K109</f>
        <v>0</v>
      </c>
      <c r="M109" s="51">
        <f>J109+L109</f>
        <v>0</v>
      </c>
    </row>
    <row r="110" spans="1:13" x14ac:dyDescent="0.25">
      <c r="B110" s="17"/>
      <c r="J110" s="65">
        <f>SUM(J107:J109)</f>
        <v>0</v>
      </c>
      <c r="K110" s="61"/>
      <c r="L110" s="65"/>
      <c r="M110" s="65">
        <f>SUM(M107:M109)</f>
        <v>0</v>
      </c>
    </row>
  </sheetData>
  <mergeCells count="11">
    <mergeCell ref="B71:C71"/>
    <mergeCell ref="B78:C78"/>
    <mergeCell ref="B89:D89"/>
    <mergeCell ref="B104:D104"/>
    <mergeCell ref="B63:H63"/>
    <mergeCell ref="B5:C5"/>
    <mergeCell ref="B12:C12"/>
    <mergeCell ref="B26:C26"/>
    <mergeCell ref="B37:H37"/>
    <mergeCell ref="B44:E44"/>
    <mergeCell ref="B62:E62"/>
  </mergeCells>
  <pageMargins left="0.25" right="0.25" top="0.75" bottom="0.75" header="0.3" footer="0.3"/>
  <pageSetup paperSize="9" scale="67" firstPageNumber="0" fitToHeight="0" orientation="landscape" verticalDpi="300" r:id="rId1"/>
  <rowBreaks count="8" manualBreakCount="8">
    <brk id="13" max="16383" man="1"/>
    <brk id="18" max="16383" man="1"/>
    <brk id="27" max="16383" man="1"/>
    <brk id="38" max="16383" man="1"/>
    <brk id="45" max="16383" man="1"/>
    <brk id="63" max="16383" man="1"/>
    <brk id="84" max="12" man="1"/>
    <brk id="9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74E42-F27F-4431-89AE-0DF04A3413CA}">
  <dimension ref="A1:C19"/>
  <sheetViews>
    <sheetView workbookViewId="0">
      <selection activeCell="L12" sqref="L12"/>
    </sheetView>
  </sheetViews>
  <sheetFormatPr defaultRowHeight="15" x14ac:dyDescent="0.25"/>
  <cols>
    <col min="1" max="1" width="22.140625" customWidth="1"/>
    <col min="2" max="2" width="29" customWidth="1"/>
    <col min="3" max="3" width="26.140625" customWidth="1"/>
  </cols>
  <sheetData>
    <row r="1" spans="1:3" x14ac:dyDescent="0.25">
      <c r="A1" t="s">
        <v>97</v>
      </c>
    </row>
    <row r="3" spans="1:3" x14ac:dyDescent="0.25">
      <c r="A3" s="56" t="s">
        <v>61</v>
      </c>
      <c r="B3" s="57" t="s">
        <v>82</v>
      </c>
      <c r="C3" s="57" t="s">
        <v>62</v>
      </c>
    </row>
    <row r="4" spans="1:3" x14ac:dyDescent="0.25">
      <c r="A4" s="10" t="s">
        <v>63</v>
      </c>
      <c r="B4" s="69">
        <f>'Formularz '!J4</f>
        <v>0</v>
      </c>
      <c r="C4" s="58">
        <f>'Formularz '!M4</f>
        <v>0</v>
      </c>
    </row>
    <row r="5" spans="1:3" x14ac:dyDescent="0.25">
      <c r="A5" s="10" t="s">
        <v>64</v>
      </c>
      <c r="B5" s="69">
        <f>'Formularz '!J12</f>
        <v>0</v>
      </c>
      <c r="C5" s="58">
        <f>'Formularz '!M12</f>
        <v>0</v>
      </c>
    </row>
    <row r="6" spans="1:3" x14ac:dyDescent="0.25">
      <c r="A6" s="10" t="s">
        <v>65</v>
      </c>
      <c r="B6" s="69">
        <f>'Formularz '!J17</f>
        <v>0</v>
      </c>
      <c r="C6" s="58">
        <f>'Formularz '!M17</f>
        <v>0</v>
      </c>
    </row>
    <row r="7" spans="1:3" x14ac:dyDescent="0.25">
      <c r="A7" s="10" t="s">
        <v>66</v>
      </c>
      <c r="B7" s="69">
        <f>'Formularz '!J25</f>
        <v>0</v>
      </c>
      <c r="C7" s="58">
        <f>'Formularz '!M25</f>
        <v>0</v>
      </c>
    </row>
    <row r="8" spans="1:3" x14ac:dyDescent="0.25">
      <c r="A8" s="10" t="s">
        <v>67</v>
      </c>
      <c r="B8" s="69">
        <f>'Formularz '!J31</f>
        <v>0</v>
      </c>
      <c r="C8" s="58">
        <f>'Formularz '!M31</f>
        <v>0</v>
      </c>
    </row>
    <row r="9" spans="1:3" x14ac:dyDescent="0.25">
      <c r="A9" s="10" t="s">
        <v>68</v>
      </c>
      <c r="B9" s="69">
        <f>'Formularz '!J36</f>
        <v>0</v>
      </c>
      <c r="C9" s="58">
        <f>'Formularz '!M36</f>
        <v>0</v>
      </c>
    </row>
    <row r="10" spans="1:3" x14ac:dyDescent="0.25">
      <c r="A10" s="10" t="s">
        <v>69</v>
      </c>
      <c r="B10" s="69">
        <f>'Formularz '!J43</f>
        <v>0</v>
      </c>
      <c r="C10" s="58">
        <f>'Formularz '!M43</f>
        <v>0</v>
      </c>
    </row>
    <row r="11" spans="1:3" x14ac:dyDescent="0.25">
      <c r="A11" s="10" t="s">
        <v>70</v>
      </c>
      <c r="B11" s="69">
        <f>'Formularz '!J60</f>
        <v>0</v>
      </c>
      <c r="C11" s="58">
        <f>'Formularz '!M60</f>
        <v>0</v>
      </c>
    </row>
    <row r="12" spans="1:3" x14ac:dyDescent="0.25">
      <c r="A12" s="10" t="s">
        <v>71</v>
      </c>
      <c r="B12" s="69">
        <f>'Formularz '!J71</f>
        <v>0</v>
      </c>
      <c r="C12" s="58">
        <f>'Formularz '!M71</f>
        <v>0</v>
      </c>
    </row>
    <row r="13" spans="1:3" x14ac:dyDescent="0.25">
      <c r="A13" s="10" t="s">
        <v>72</v>
      </c>
      <c r="B13" s="69">
        <f>'Formularz '!J78</f>
        <v>0</v>
      </c>
      <c r="C13" s="58">
        <f>'Formularz '!M78</f>
        <v>0</v>
      </c>
    </row>
    <row r="14" spans="1:3" x14ac:dyDescent="0.25">
      <c r="A14" s="10" t="s">
        <v>73</v>
      </c>
      <c r="B14" s="69">
        <f>'Formularz '!J83</f>
        <v>0</v>
      </c>
      <c r="C14" s="58">
        <f>'Formularz '!M83</f>
        <v>0</v>
      </c>
    </row>
    <row r="15" spans="1:3" x14ac:dyDescent="0.25">
      <c r="A15" s="10" t="s">
        <v>74</v>
      </c>
      <c r="B15" s="69">
        <f>'Formularz '!J88</f>
        <v>0</v>
      </c>
      <c r="C15" s="58">
        <f>'Formularz '!M88</f>
        <v>0</v>
      </c>
    </row>
    <row r="16" spans="1:3" x14ac:dyDescent="0.25">
      <c r="A16" s="10" t="s">
        <v>75</v>
      </c>
      <c r="B16" s="69">
        <f>'Formularz '!J94</f>
        <v>0</v>
      </c>
      <c r="C16" s="58">
        <f>'Formularz '!M94</f>
        <v>0</v>
      </c>
    </row>
    <row r="17" spans="1:3" x14ac:dyDescent="0.25">
      <c r="A17" s="10" t="s">
        <v>78</v>
      </c>
      <c r="B17" s="69">
        <f>'Formularz '!J103</f>
        <v>0</v>
      </c>
      <c r="C17" s="58">
        <f>'Formularz '!M103</f>
        <v>0</v>
      </c>
    </row>
    <row r="18" spans="1:3" x14ac:dyDescent="0.25">
      <c r="A18" s="10" t="s">
        <v>79</v>
      </c>
      <c r="B18" s="69">
        <f>'Formularz '!J110</f>
        <v>0</v>
      </c>
      <c r="C18" s="58">
        <f>'Formularz '!M110</f>
        <v>0</v>
      </c>
    </row>
    <row r="19" spans="1:3" x14ac:dyDescent="0.25">
      <c r="A19" s="67" t="s">
        <v>76</v>
      </c>
      <c r="B19" s="70">
        <f>SUM(B4:B18)</f>
        <v>0</v>
      </c>
      <c r="C19" s="68">
        <f>SUM(C4:C18)</f>
        <v>0</v>
      </c>
    </row>
  </sheetData>
  <phoneticPr fontId="1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</vt:lpstr>
      <vt:lpstr>Szacunkowa wartość</vt:lpstr>
      <vt:lpstr>'Formularz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Lewandowska</dc:creator>
  <dc:description/>
  <cp:lastModifiedBy>Anna Lewandowska</cp:lastModifiedBy>
  <cp:revision>2</cp:revision>
  <cp:lastPrinted>2022-05-18T10:44:27Z</cp:lastPrinted>
  <dcterms:created xsi:type="dcterms:W3CDTF">2006-09-16T00:00:00Z</dcterms:created>
  <dcterms:modified xsi:type="dcterms:W3CDTF">2022-05-18T10:47:29Z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